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codeName="ThisWorkbook" autoCompressPictures="0" defaultThemeVersion="124226"/>
  <mc:AlternateContent xmlns:mc="http://schemas.openxmlformats.org/markup-compatibility/2006">
    <mc:Choice Requires="x15">
      <x15ac:absPath xmlns:x15ac="http://schemas.microsoft.com/office/spreadsheetml/2010/11/ac" url="\\pucapps\AnnualReportProject\2024CY Annual Report Forms FINAL\25-01005 Telecom\"/>
    </mc:Choice>
  </mc:AlternateContent>
  <xr:revisionPtr revIDLastSave="0" documentId="13_ncr:1_{83B500F5-577F-4F67-9D33-E8895113CB32}" xr6:coauthVersionLast="47" xr6:coauthVersionMax="47" xr10:uidLastSave="{00000000-0000-0000-0000-000000000000}"/>
  <bookViews>
    <workbookView xWindow="28680" yWindow="-120" windowWidth="25440" windowHeight="15270" tabRatio="870" xr2:uid="{00000000-000D-0000-FFFF-FFFF00000000}"/>
  </bookViews>
  <sheets>
    <sheet name="Filing Guide" sheetId="2" r:id="rId1"/>
    <sheet name="Cover Sheet" sheetId="1" r:id="rId2"/>
    <sheet name="Gen Ques" sheetId="3" r:id="rId3"/>
    <sheet name="Schedule 1" sheetId="4" r:id="rId4"/>
    <sheet name="Schedule 2" sheetId="5" r:id="rId5"/>
    <sheet name="Schedule 3" sheetId="6" r:id="rId6"/>
    <sheet name="Schedule 4" sheetId="7" r:id="rId7"/>
    <sheet name="Schedule 5" sheetId="8" r:id="rId8"/>
    <sheet name="Schedule 6" sheetId="9" r:id="rId9"/>
    <sheet name="Schedule 7" sheetId="10" r:id="rId10"/>
    <sheet name="Schedule 8" sheetId="12" r:id="rId11"/>
    <sheet name="Oath Page" sheetId="11" r:id="rId12"/>
  </sheets>
  <definedNames>
    <definedName name="Check1" localSheetId="10">'Schedule 8'!$F$24</definedName>
    <definedName name="_xlnm.Print_Area" localSheetId="1">'Cover Sheet'!$A$1:$I$43</definedName>
    <definedName name="_xlnm.Print_Area" localSheetId="0">'Filing Guide'!$A$1:$M$105</definedName>
    <definedName name="_xlnm.Print_Area" localSheetId="2">'Gen Ques'!$A$1:$K$82</definedName>
    <definedName name="_xlnm.Print_Area" localSheetId="11">'Oath Page'!$A$1:$J$32</definedName>
    <definedName name="_xlnm.Print_Area" localSheetId="3">'Schedule 1'!$A$1:$I$42</definedName>
    <definedName name="_xlnm.Print_Area" localSheetId="4">'Schedule 2'!$A$1:$I$35</definedName>
    <definedName name="_xlnm.Print_Area" localSheetId="5">'Schedule 3'!$A$1:$J$21</definedName>
    <definedName name="_xlnm.Print_Area" localSheetId="6">'Schedule 4'!$A$1:$G$26</definedName>
    <definedName name="_xlnm.Print_Area" localSheetId="7">'Schedule 5'!$A$1:$E$44</definedName>
    <definedName name="_xlnm.Print_Area" localSheetId="8">'Schedule 6'!$A$1:$N$96</definedName>
    <definedName name="_xlnm.Print_Area" localSheetId="9">'Schedule 7'!$A$1:$F$35</definedName>
    <definedName name="_xlnm.Print_Area" localSheetId="10">'Schedule 8'!$A$1:$E$100</definedName>
    <definedName name="Z_560A5679_D9C5_409C_A7EB_33C3B5CAD66D_.wvu.PrintArea" localSheetId="1" hidden="1">'Cover Sheet'!$A$1:$I$42</definedName>
    <definedName name="Z_560A5679_D9C5_409C_A7EB_33C3B5CAD66D_.wvu.PrintArea" localSheetId="0" hidden="1">'Filing Guide'!$A$1:$M$105</definedName>
    <definedName name="Z_560A5679_D9C5_409C_A7EB_33C3B5CAD66D_.wvu.PrintArea" localSheetId="2" hidden="1">'Gen Ques'!$A$1:$K$82</definedName>
    <definedName name="Z_560A5679_D9C5_409C_A7EB_33C3B5CAD66D_.wvu.PrintArea" localSheetId="11" hidden="1">'Oath Page'!$A$1:$J$32</definedName>
    <definedName name="Z_560A5679_D9C5_409C_A7EB_33C3B5CAD66D_.wvu.PrintArea" localSheetId="3" hidden="1">'Schedule 1'!$A$1:$I$42</definedName>
    <definedName name="Z_560A5679_D9C5_409C_A7EB_33C3B5CAD66D_.wvu.PrintArea" localSheetId="4" hidden="1">'Schedule 2'!$A$1:$I$35</definedName>
    <definedName name="Z_560A5679_D9C5_409C_A7EB_33C3B5CAD66D_.wvu.PrintArea" localSheetId="5" hidden="1">'Schedule 3'!$A$1:$J$21</definedName>
    <definedName name="Z_560A5679_D9C5_409C_A7EB_33C3B5CAD66D_.wvu.PrintArea" localSheetId="6" hidden="1">'Schedule 4'!$A$1:$G$26</definedName>
    <definedName name="Z_560A5679_D9C5_409C_A7EB_33C3B5CAD66D_.wvu.PrintArea" localSheetId="7" hidden="1">'Schedule 5'!$A$1:$E$44</definedName>
    <definedName name="Z_560A5679_D9C5_409C_A7EB_33C3B5CAD66D_.wvu.PrintArea" localSheetId="8" hidden="1">'Schedule 6'!$A$1:$N$96</definedName>
    <definedName name="Z_560A5679_D9C5_409C_A7EB_33C3B5CAD66D_.wvu.PrintArea" localSheetId="9" hidden="1">'Schedule 7'!$A$1:$F$35</definedName>
    <definedName name="Z_560A5679_D9C5_409C_A7EB_33C3B5CAD66D_.wvu.PrintArea" localSheetId="10" hidden="1">'Schedule 8'!$C$1:$E$41</definedName>
    <definedName name="Z_5F6D8428_60EF_48C5_ADDC_BCD7FF61CA69_.wvu.PrintArea" localSheetId="1" hidden="1">'Cover Sheet'!$A$1:$I$42</definedName>
    <definedName name="Z_5F6D8428_60EF_48C5_ADDC_BCD7FF61CA69_.wvu.PrintArea" localSheetId="0" hidden="1">'Filing Guide'!$A$1:$J$106</definedName>
    <definedName name="Z_5F6D8428_60EF_48C5_ADDC_BCD7FF61CA69_.wvu.PrintArea" localSheetId="2" hidden="1">'Gen Ques'!$A$1:$L$82</definedName>
    <definedName name="Z_5F6D8428_60EF_48C5_ADDC_BCD7FF61CA69_.wvu.PrintArea" localSheetId="11" hidden="1">'Oath Page'!$A$1:$K$32</definedName>
    <definedName name="Z_5F6D8428_60EF_48C5_ADDC_BCD7FF61CA69_.wvu.PrintArea" localSheetId="3" hidden="1">'Schedule 1'!$A$1:$I$37</definedName>
    <definedName name="Z_5F6D8428_60EF_48C5_ADDC_BCD7FF61CA69_.wvu.PrintArea" localSheetId="4" hidden="1">'Schedule 2'!$A$1:$I$35</definedName>
    <definedName name="Z_5F6D8428_60EF_48C5_ADDC_BCD7FF61CA69_.wvu.PrintArea" localSheetId="5" hidden="1">'Schedule 3'!$A$1:$J$21</definedName>
    <definedName name="Z_5F6D8428_60EF_48C5_ADDC_BCD7FF61CA69_.wvu.PrintArea" localSheetId="6" hidden="1">'Schedule 4'!$A$1:$H$28</definedName>
    <definedName name="Z_5F6D8428_60EF_48C5_ADDC_BCD7FF61CA69_.wvu.PrintArea" localSheetId="7" hidden="1">'Schedule 5'!$A$1:$E$44</definedName>
    <definedName name="Z_5F6D8428_60EF_48C5_ADDC_BCD7FF61CA69_.wvu.PrintArea" localSheetId="8" hidden="1">'Schedule 6'!$A$1:$M$94</definedName>
    <definedName name="Z_5F6D8428_60EF_48C5_ADDC_BCD7FF61CA69_.wvu.PrintArea" localSheetId="9" hidden="1">'Schedule 7'!$A$1:$F$35</definedName>
    <definedName name="Z_5F6D8428_60EF_48C5_ADDC_BCD7FF61CA69_.wvu.PrintArea" localSheetId="10" hidden="1">'Schedule 8'!$C$1:$E$41</definedName>
    <definedName name="Z_E5A06249_98C3_4E85_8B71_5DCE560C1BD5_.wvu.PrintArea" localSheetId="1" hidden="1">'Cover Sheet'!$A$1:$I$42</definedName>
    <definedName name="Z_E5A06249_98C3_4E85_8B71_5DCE560C1BD5_.wvu.PrintArea" localSheetId="0" hidden="1">'Filing Guide'!$A$1:$J$106</definedName>
    <definedName name="Z_E5A06249_98C3_4E85_8B71_5DCE560C1BD5_.wvu.PrintArea" localSheetId="2" hidden="1">'Gen Ques'!$A$1:$L$82</definedName>
    <definedName name="Z_E5A06249_98C3_4E85_8B71_5DCE560C1BD5_.wvu.PrintArea" localSheetId="11" hidden="1">'Oath Page'!$A$1:$K$32</definedName>
    <definedName name="Z_E5A06249_98C3_4E85_8B71_5DCE560C1BD5_.wvu.PrintArea" localSheetId="3" hidden="1">'Schedule 1'!$A$1:$I$37</definedName>
    <definedName name="Z_E5A06249_98C3_4E85_8B71_5DCE560C1BD5_.wvu.PrintArea" localSheetId="4" hidden="1">'Schedule 2'!$A$1:$I$35</definedName>
    <definedName name="Z_E5A06249_98C3_4E85_8B71_5DCE560C1BD5_.wvu.PrintArea" localSheetId="5" hidden="1">'Schedule 3'!$A$1:$J$21</definedName>
    <definedName name="Z_E5A06249_98C3_4E85_8B71_5DCE560C1BD5_.wvu.PrintArea" localSheetId="6" hidden="1">'Schedule 4'!$A$1:$H$28</definedName>
    <definedName name="Z_E5A06249_98C3_4E85_8B71_5DCE560C1BD5_.wvu.PrintArea" localSheetId="7" hidden="1">'Schedule 5'!$A$1:$E$44</definedName>
    <definedName name="Z_E5A06249_98C3_4E85_8B71_5DCE560C1BD5_.wvu.PrintArea" localSheetId="8" hidden="1">'Schedule 6'!$A$1:$M$94</definedName>
    <definedName name="Z_E5A06249_98C3_4E85_8B71_5DCE560C1BD5_.wvu.PrintArea" localSheetId="9" hidden="1">'Schedule 7'!$A$1:$F$35</definedName>
    <definedName name="Z_E5A06249_98C3_4E85_8B71_5DCE560C1BD5_.wvu.PrintArea" localSheetId="10" hidden="1">'Schedule 8'!$C$1:$E$41</definedName>
    <definedName name="Z_F55E0429_B766_4435_8789_251BFCE0C338_.wvu.PrintArea" localSheetId="1" hidden="1">'Cover Sheet'!$A$1:$I$42</definedName>
    <definedName name="Z_F55E0429_B766_4435_8789_251BFCE0C338_.wvu.PrintArea" localSheetId="0" hidden="1">'Filing Guide'!$A$1:$J$106</definedName>
    <definedName name="Z_F55E0429_B766_4435_8789_251BFCE0C338_.wvu.PrintArea" localSheetId="2" hidden="1">'Gen Ques'!$A$1:$L$82</definedName>
    <definedName name="Z_F55E0429_B766_4435_8789_251BFCE0C338_.wvu.PrintArea" localSheetId="11" hidden="1">'Oath Page'!$A$1:$K$32</definedName>
    <definedName name="Z_F55E0429_B766_4435_8789_251BFCE0C338_.wvu.PrintArea" localSheetId="3" hidden="1">'Schedule 1'!$A$1:$I$44</definedName>
    <definedName name="Z_F55E0429_B766_4435_8789_251BFCE0C338_.wvu.PrintArea" localSheetId="4" hidden="1">'Schedule 2'!$A$1:$I$35</definedName>
    <definedName name="Z_F55E0429_B766_4435_8789_251BFCE0C338_.wvu.PrintArea" localSheetId="5" hidden="1">'Schedule 3'!$A$1:$J$21</definedName>
    <definedName name="Z_F55E0429_B766_4435_8789_251BFCE0C338_.wvu.PrintArea" localSheetId="6" hidden="1">'Schedule 4'!$A$1:$H$28</definedName>
    <definedName name="Z_F55E0429_B766_4435_8789_251BFCE0C338_.wvu.PrintArea" localSheetId="7" hidden="1">'Schedule 5'!$A$1:$E$44</definedName>
    <definedName name="Z_F55E0429_B766_4435_8789_251BFCE0C338_.wvu.PrintArea" localSheetId="8" hidden="1">'Schedule 6'!$A$1:$M$94</definedName>
    <definedName name="Z_F55E0429_B766_4435_8789_251BFCE0C338_.wvu.PrintArea" localSheetId="9" hidden="1">'Schedule 7'!$A$1:$F$35</definedName>
    <definedName name="Z_F55E0429_B766_4435_8789_251BFCE0C338_.wvu.PrintArea" localSheetId="10" hidden="1">'Schedule 8'!$C$1:$E$41</definedName>
  </definedNames>
  <calcPr calcId="191029"/>
  <customWorkbookViews>
    <customWorkbookView name="pmyoung - Personal View" guid="{5F6D8428-60EF-48C5-ADDC-BCD7FF61CA69}" mergeInterval="0" personalView="1" maximized="1" xWindow="1" yWindow="1" windowWidth="1600" windowHeight="622" tabRatio="798" activeSheetId="1"/>
    <customWorkbookView name="matzek - Personal View" guid="{E5A06249-98C3-4E85-8B71-5DCE560C1BD5}" mergeInterval="0" personalView="1" maximized="1" xWindow="1" yWindow="1" windowWidth="1276" windowHeight="794" tabRatio="798" activeSheetId="5"/>
    <customWorkbookView name="Rex Bosier - Personal View" guid="{F55E0429-B766-4435-8789-251BFCE0C338}" mergeInterval="0" personalView="1" maximized="1" xWindow="1" yWindow="1" windowWidth="1280" windowHeight="772" tabRatio="798" activeSheetId="7" showComments="commIndAndComment"/>
    <customWorkbookView name="Charisma Sotomayor - Personal View" guid="{560A5679-D9C5-409C-A7EB-33C3B5CAD66D}" mergeInterval="0" personalView="1" maximized="1" xWindow="1272" yWindow="-8" windowWidth="1296" windowHeight="1040" tabRatio="798"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6" l="1"/>
  <c r="E8" i="5" l="1"/>
  <c r="G8" i="5" s="1"/>
  <c r="E14" i="5"/>
  <c r="G14" i="5" s="1"/>
  <c r="E19" i="5"/>
  <c r="G19" i="5" s="1"/>
  <c r="I19" i="5" s="1"/>
  <c r="F12" i="5"/>
  <c r="D12" i="5"/>
  <c r="D17" i="5"/>
  <c r="D24" i="5"/>
  <c r="C12" i="5"/>
  <c r="C17" i="5"/>
  <c r="C24" i="5"/>
  <c r="F13" i="6"/>
  <c r="E66" i="12"/>
  <c r="H68" i="3"/>
  <c r="H69" i="3"/>
  <c r="H70" i="3"/>
  <c r="H71" i="3"/>
  <c r="H72" i="3"/>
  <c r="H73" i="3"/>
  <c r="H67" i="3"/>
  <c r="E35" i="12"/>
  <c r="E68" i="12" s="1"/>
  <c r="F15" i="4"/>
  <c r="F17" i="4" s="1"/>
  <c r="F26" i="4"/>
  <c r="F28" i="4" s="1"/>
  <c r="D26" i="4"/>
  <c r="C26" i="4"/>
  <c r="C28" i="4" s="1"/>
  <c r="D49" i="3"/>
  <c r="C2" i="12"/>
  <c r="C1" i="12"/>
  <c r="D48" i="3"/>
  <c r="C2" i="10"/>
  <c r="C54" i="9"/>
  <c r="C2" i="9"/>
  <c r="C2" i="8"/>
  <c r="B2" i="7"/>
  <c r="C2" i="6"/>
  <c r="C1" i="5"/>
  <c r="C1" i="4"/>
  <c r="D1" i="3"/>
  <c r="D25" i="8"/>
  <c r="D26" i="8" s="1"/>
  <c r="E11" i="4"/>
  <c r="B3" i="7"/>
  <c r="I27" i="4"/>
  <c r="E16" i="4"/>
  <c r="G16" i="4" s="1"/>
  <c r="I16" i="4" s="1"/>
  <c r="A10" i="9"/>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9" i="4"/>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C3" i="6"/>
  <c r="C2" i="5"/>
  <c r="C2" i="4"/>
  <c r="C55" i="9"/>
  <c r="E24" i="7"/>
  <c r="F24" i="7"/>
  <c r="G24" i="7"/>
  <c r="E30" i="5"/>
  <c r="G30" i="5" s="1"/>
  <c r="I30" i="5" s="1"/>
  <c r="E29" i="5"/>
  <c r="G29" i="5" s="1"/>
  <c r="I29" i="5" s="1"/>
  <c r="E28" i="5"/>
  <c r="G28" i="5" s="1"/>
  <c r="I28" i="5" s="1"/>
  <c r="E27" i="5"/>
  <c r="G27" i="5" s="1"/>
  <c r="I27" i="5" s="1"/>
  <c r="A11" i="10"/>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G19" i="9"/>
  <c r="H19" i="9"/>
  <c r="I19" i="9"/>
  <c r="J19" i="9"/>
  <c r="K19" i="9"/>
  <c r="L19" i="9"/>
  <c r="M19" i="9"/>
  <c r="F19" i="9"/>
  <c r="C3" i="9"/>
  <c r="A11" i="8"/>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11" i="7"/>
  <c r="A12" i="7" s="1"/>
  <c r="A13" i="7" s="1"/>
  <c r="A14" i="7" s="1"/>
  <c r="A15" i="7" s="1"/>
  <c r="A16" i="7" s="1"/>
  <c r="A17" i="7" s="1"/>
  <c r="A18" i="7" s="1"/>
  <c r="A19" i="7" s="1"/>
  <c r="A20" i="7" s="1"/>
  <c r="A21" i="7" s="1"/>
  <c r="A22" i="7" s="1"/>
  <c r="A23" i="7" s="1"/>
  <c r="A24" i="7" s="1"/>
  <c r="A10" i="6"/>
  <c r="A11" i="6"/>
  <c r="A12" i="6" s="1"/>
  <c r="A13" i="6" s="1"/>
  <c r="A14" i="6" s="1"/>
  <c r="A15" i="6" s="1"/>
  <c r="A16" i="6" s="1"/>
  <c r="A17" i="6" s="1"/>
  <c r="A18" i="6" s="1"/>
  <c r="F24" i="5"/>
  <c r="E9" i="5"/>
  <c r="E10" i="5"/>
  <c r="G10" i="5" s="1"/>
  <c r="I10" i="5" s="1"/>
  <c r="E11" i="5"/>
  <c r="G11" i="5" s="1"/>
  <c r="I11" i="5"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E35" i="4"/>
  <c r="G35" i="4" s="1"/>
  <c r="I35" i="4" s="1"/>
  <c r="E34" i="4"/>
  <c r="G34" i="4" s="1"/>
  <c r="I34" i="4" s="1"/>
  <c r="E30" i="4"/>
  <c r="G30" i="4" s="1"/>
  <c r="C32" i="4"/>
  <c r="E31" i="4"/>
  <c r="G31" i="4"/>
  <c r="I31" i="4" s="1"/>
  <c r="E21" i="4"/>
  <c r="G21" i="4" s="1"/>
  <c r="E22" i="4"/>
  <c r="G22" i="4" s="1"/>
  <c r="I22" i="4" s="1"/>
  <c r="E23" i="4"/>
  <c r="G23" i="4" s="1"/>
  <c r="I23" i="4" s="1"/>
  <c r="E24" i="4"/>
  <c r="G24" i="4" s="1"/>
  <c r="I24" i="4" s="1"/>
  <c r="E25" i="4"/>
  <c r="G25" i="4" s="1"/>
  <c r="I25" i="4" s="1"/>
  <c r="E20" i="4"/>
  <c r="G20" i="4" s="1"/>
  <c r="I20" i="4" s="1"/>
  <c r="G11" i="4"/>
  <c r="I11" i="4" s="1"/>
  <c r="E12" i="4"/>
  <c r="G12" i="4" s="1"/>
  <c r="I12" i="4" s="1"/>
  <c r="E10" i="4"/>
  <c r="G10" i="4" s="1"/>
  <c r="I10" i="4" s="1"/>
  <c r="E13" i="4"/>
  <c r="G13" i="4" s="1"/>
  <c r="I13" i="4" s="1"/>
  <c r="E14" i="4"/>
  <c r="G14" i="4" s="1"/>
  <c r="I14" i="4" s="1"/>
  <c r="C3" i="8"/>
  <c r="D31" i="8"/>
  <c r="D39" i="8"/>
  <c r="D15" i="4"/>
  <c r="D17" i="4"/>
  <c r="C15" i="4"/>
  <c r="C17" i="4" s="1"/>
  <c r="C3" i="10"/>
  <c r="F11" i="6"/>
  <c r="J11" i="6" s="1"/>
  <c r="E23" i="5"/>
  <c r="G23" i="5" s="1"/>
  <c r="I23" i="5" s="1"/>
  <c r="E22" i="5"/>
  <c r="G22" i="5" s="1"/>
  <c r="I22" i="5" s="1"/>
  <c r="E21" i="5"/>
  <c r="G21" i="5"/>
  <c r="I21" i="5" s="1"/>
  <c r="E20" i="5"/>
  <c r="E16" i="5"/>
  <c r="G16" i="5" s="1"/>
  <c r="I16" i="5" s="1"/>
  <c r="E15" i="5"/>
  <c r="E17" i="5" s="1"/>
  <c r="A61" i="9"/>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H61" i="9"/>
  <c r="I61" i="9" s="1"/>
  <c r="H64" i="9"/>
  <c r="F66" i="9"/>
  <c r="G66" i="9"/>
  <c r="H69" i="9"/>
  <c r="I69" i="9" s="1"/>
  <c r="H72" i="9"/>
  <c r="I72" i="9" s="1"/>
  <c r="F74" i="9"/>
  <c r="G74" i="9"/>
  <c r="H77" i="9"/>
  <c r="I77" i="9" s="1"/>
  <c r="K77" i="9" s="1"/>
  <c r="H80" i="9"/>
  <c r="I80" i="9" s="1"/>
  <c r="H83" i="9"/>
  <c r="I83" i="9" s="1"/>
  <c r="H86" i="9"/>
  <c r="I86" i="9" s="1"/>
  <c r="K86" i="9" s="1"/>
  <c r="H89" i="9"/>
  <c r="I89" i="9" s="1"/>
  <c r="H92" i="9"/>
  <c r="I92" i="9" s="1"/>
  <c r="F94" i="9"/>
  <c r="G94" i="9"/>
  <c r="F10" i="6"/>
  <c r="J10" i="6" s="1"/>
  <c r="F12" i="6"/>
  <c r="J12" i="6" s="1"/>
  <c r="F9" i="6"/>
  <c r="J9" i="6" s="1"/>
  <c r="F17" i="5"/>
  <c r="F32" i="4"/>
  <c r="D32" i="4"/>
  <c r="E9" i="4"/>
  <c r="G9" i="4" s="1"/>
  <c r="D2" i="3"/>
  <c r="D28" i="4"/>
  <c r="F26" i="5" l="1"/>
  <c r="F31" i="5" s="1"/>
  <c r="E24" i="5"/>
  <c r="D41" i="8"/>
  <c r="D43" i="8" s="1"/>
  <c r="D26" i="5"/>
  <c r="D31" i="5" s="1"/>
  <c r="D33" i="4"/>
  <c r="D36" i="4" s="1"/>
  <c r="E32" i="4"/>
  <c r="F33" i="4"/>
  <c r="F36" i="4" s="1"/>
  <c r="C33" i="4"/>
  <c r="C36" i="4" s="1"/>
  <c r="E12" i="5"/>
  <c r="G9" i="5"/>
  <c r="I9" i="5" s="1"/>
  <c r="E15" i="4"/>
  <c r="E17" i="4" s="1"/>
  <c r="G15" i="5"/>
  <c r="I15" i="5" s="1"/>
  <c r="H66" i="9"/>
  <c r="C26" i="5"/>
  <c r="C31" i="5" s="1"/>
  <c r="H94" i="9"/>
  <c r="K83" i="9"/>
  <c r="J83" i="9"/>
  <c r="F14" i="6"/>
  <c r="J13" i="6"/>
  <c r="J14" i="6" s="1"/>
  <c r="L86" i="9"/>
  <c r="M86" i="9"/>
  <c r="I9" i="4"/>
  <c r="I15" i="4" s="1"/>
  <c r="I17" i="4" s="1"/>
  <c r="G15" i="4"/>
  <c r="G17" i="4" s="1"/>
  <c r="K69" i="9"/>
  <c r="J69" i="9"/>
  <c r="I74" i="9"/>
  <c r="G32" i="4"/>
  <c r="I30" i="4"/>
  <c r="I32" i="4" s="1"/>
  <c r="I94" i="9"/>
  <c r="J80" i="9"/>
  <c r="K80" i="9"/>
  <c r="K89" i="9"/>
  <c r="J89" i="9"/>
  <c r="J72" i="9"/>
  <c r="K72" i="9"/>
  <c r="M77" i="9"/>
  <c r="L77" i="9"/>
  <c r="J61" i="9"/>
  <c r="K61" i="9"/>
  <c r="I66" i="9"/>
  <c r="G26" i="4"/>
  <c r="G28" i="4" s="1"/>
  <c r="I21" i="4"/>
  <c r="I26" i="4" s="1"/>
  <c r="I28" i="4" s="1"/>
  <c r="I14" i="5"/>
  <c r="K92" i="9"/>
  <c r="J92" i="9"/>
  <c r="I8" i="5"/>
  <c r="I12" i="5" s="1"/>
  <c r="G12" i="5"/>
  <c r="J77" i="9"/>
  <c r="J86" i="9"/>
  <c r="I64" i="9"/>
  <c r="G20" i="5"/>
  <c r="H74" i="9"/>
  <c r="E26" i="4"/>
  <c r="E28" i="4" s="1"/>
  <c r="K94" i="9" l="1"/>
  <c r="E26" i="5"/>
  <c r="E31" i="5" s="1"/>
  <c r="E33" i="4"/>
  <c r="E36" i="4" s="1"/>
  <c r="J94" i="9"/>
  <c r="I17" i="5"/>
  <c r="G33" i="4"/>
  <c r="G36" i="4" s="1"/>
  <c r="G17" i="5"/>
  <c r="I33" i="4"/>
  <c r="I36" i="4" s="1"/>
  <c r="M72" i="9"/>
  <c r="L72" i="9"/>
  <c r="L92" i="9"/>
  <c r="M92" i="9"/>
  <c r="M61" i="9"/>
  <c r="L61" i="9"/>
  <c r="G24" i="5"/>
  <c r="I20" i="5"/>
  <c r="I24" i="5" s="1"/>
  <c r="I26" i="5" s="1"/>
  <c r="I31" i="5" s="1"/>
  <c r="I33" i="5" s="1"/>
  <c r="I34" i="5" s="1"/>
  <c r="M89" i="9"/>
  <c r="L89" i="9"/>
  <c r="J74" i="9"/>
  <c r="J64" i="9"/>
  <c r="J66" i="9" s="1"/>
  <c r="K64" i="9"/>
  <c r="K66" i="9" s="1"/>
  <c r="L80" i="9"/>
  <c r="L94" i="9" s="1"/>
  <c r="M80" i="9"/>
  <c r="M94" i="9" s="1"/>
  <c r="L69" i="9"/>
  <c r="L74" i="9" s="1"/>
  <c r="M69" i="9"/>
  <c r="K74" i="9"/>
  <c r="L83" i="9"/>
  <c r="M83" i="9"/>
  <c r="G26" i="5" l="1"/>
  <c r="G31" i="5" s="1"/>
  <c r="M74" i="9"/>
  <c r="M64" i="9"/>
  <c r="L64" i="9"/>
  <c r="L66" i="9" s="1"/>
  <c r="M66" i="9"/>
</calcChain>
</file>

<file path=xl/sharedStrings.xml><?xml version="1.0" encoding="utf-8"?>
<sst xmlns="http://schemas.openxmlformats.org/spreadsheetml/2006/main" count="605" uniqueCount="430">
  <si>
    <t>ANNUAL REPORT FILING GUIDE</t>
  </si>
  <si>
    <t>Applicable to Small-Scale Providers of Last Resort</t>
  </si>
  <si>
    <r>
      <t xml:space="preserve">Pursuant to Nevada Revised Statutes (“NRS”) 703.191, each Small-Scale Provider of Last Resort must file an annual report (“report”) with the Public Utilities Commission of Nevada (“Commission”) on or before </t>
    </r>
    <r>
      <rPr>
        <b/>
        <sz val="11"/>
        <color rgb="FF000000"/>
        <rFont val="Times New Roman"/>
        <family val="1"/>
      </rPr>
      <t>May 15</t>
    </r>
    <r>
      <rPr>
        <sz val="11"/>
        <color rgb="FF000000"/>
        <rFont val="Times New Roman"/>
        <family val="1"/>
      </rPr>
      <t xml:space="preserve"> of the year following the calendar year for which the report is submitted.  </t>
    </r>
    <r>
      <rPr>
        <b/>
        <sz val="11"/>
        <color rgb="FF000000"/>
        <rFont val="Times New Roman"/>
        <family val="1"/>
      </rPr>
      <t xml:space="preserve">There is no grace period. </t>
    </r>
  </si>
  <si>
    <r>
      <t xml:space="preserve">Nevada Administrative Code (“NAC”) 704.225 specifies the contents of the report and NRS 703.193 requires that the report be submitted under oath.  The Annual Report, which includes Reconciliation of Assessable Revenues and Oath pages, can be found on the Commission's website at </t>
    </r>
    <r>
      <rPr>
        <u/>
        <sz val="11"/>
        <rFont val="Times New Roman"/>
        <family val="1"/>
      </rPr>
      <t>http://puc.nv.gov</t>
    </r>
    <r>
      <rPr>
        <sz val="11"/>
        <rFont val="Times New Roman"/>
        <family val="1"/>
      </rPr>
      <t xml:space="preserve">.   </t>
    </r>
  </si>
  <si>
    <t>Please file the completed report by mailing or hand-delivering to either of the Commission’s offices, or electronically filing in accordance with the Commission’s electronic filing requirements, which are available on the Commission's website.  You should retain copies for your files.</t>
  </si>
  <si>
    <t>Public Utilities Commission of Nevada</t>
  </si>
  <si>
    <t xml:space="preserve">1150 East William Street  </t>
  </si>
  <si>
    <t>or</t>
  </si>
  <si>
    <t>9075 W. Diablo Drive, Suite 250</t>
  </si>
  <si>
    <t xml:space="preserve">Carson City, NV   89701-3109            </t>
  </si>
  <si>
    <t xml:space="preserve">Las Vegas, NV  89148-7674 </t>
  </si>
  <si>
    <t>The Annual Report must be completed and filed to meet regulatory obligations, and must be submitted for any year (or part thereof) during which a Certificate of Public Convenience and Necessity (“CPC”) was active.</t>
  </si>
  <si>
    <t>Failure to submit the complete report as described above will result in rejection of the report and may subject you to an administrative fine of up to $1,000 per day for each day of the violation pursuant to NRS 703.380, revocation of your CPC pursuant to NRS 703.377, and/or other remedies available to the Commission.</t>
  </si>
  <si>
    <t xml:space="preserve">If the mailing address or contact information for your company has changed from the last report, you must notify the Commission in writing of the change immediately.  This is also required for any future changes. </t>
  </si>
  <si>
    <t>Please note that the Annual Report, once filed, will become a public record, unless you request portions of it to be treated as confidential.  Please follow the Commission's confidentiality procedures, which are located in NAC 703.5274.  If you submit any portion of your Annual Report confidentially, you must complete and file a Protective Agreement with the Regulatory Operations Staff of the Commission.</t>
  </si>
  <si>
    <t xml:space="preserve">Unless otherwise indicated, the information required in this report form will be taken from the accounts and other records prescribed in Part 32 of the Federal Communications Commission Rules as stated in the Code of Federal Regulations.  Part 64 cost allocation standards should be followed in apportioning costs between regulated and nonregulated activities.  Part 36 Separations Manual should be followed to jurisdictionally allocate costs between inter/intrastate jurisdictions for “cost” companies. </t>
  </si>
  <si>
    <t>In preparing the report, all instructions should be followed and each question answered fully and accurately.  Please complete the cells that are shaded gray. Answer with “none” or “not applicable” only where the expression truly and completely applies.  Where a numeric response is required, insert the numeric value “0” when appropriate.</t>
  </si>
  <si>
    <t>If it is necessary to revise any schedule after the initial filing of the report, a new report and all schedules must be filed with the Commission. Label the new filing “Revised” and include the date of revision.</t>
  </si>
  <si>
    <t>Eligible Telecommunications Carriers (“ETC”) Only</t>
  </si>
  <si>
    <t>NAC 704.680465 requires that companies which have been designated as ETCs provide information concerning their compliance with offering the services described in 47 CFR § 54.101; and report on the frequency with which they advertise the availability of Tribal Link Up/Lifeline programs. By signing the Oath for this Annual Report, the undersigned affirms that the Company (a) holds a CPC authorizing it to provide basic service or is a county telephone line or system; (b) offers the services described in 47 CFR § 54.101 throughout its service area at nondiscriminatory rates using its own facilities or a combination of its own and resale services from another provider; and (c) at least every three months, advertises throughout its service area the availability of its services.</t>
  </si>
  <si>
    <t xml:space="preserve">In addition, an Annual Revenue and Assessment Report form is due on or before July 1 of each year.  On or before June 15 of each year, the Commission will mail the Annual Revenue and Assessment Report form to your company which must be completed and returned, with remittance, by July 1. </t>
  </si>
  <si>
    <t>Instructions for General Questions and Schedules</t>
  </si>
  <si>
    <t xml:space="preserve">Schedule 1: Summary of Revenues and Expenses </t>
  </si>
  <si>
    <t>Revenues and expenses should be segregated according to Part 64 cost allocation standards, and aggregated in accordance with Part 32 USOA.  The net contribution (revenues less operating expenses) from Yellow Page services must be included in Miscellaneous Revenues.  For separation factors, use the most recent cost study available.</t>
  </si>
  <si>
    <t>Instructions for Line 20: this line item will reflect all Federal Universal Service Fund amounts, from any source, that are used to offset intrastate costs.  For example, High Cost Loop support (HCLS) and Interstate Common Line Support (ICLS).</t>
  </si>
  <si>
    <t>Instructions for Line 28: exclude 799 accounts (nonregulated net income accounts).  However, if you choose to include those accounts on line 28, column (a), they must be reversed-out on line 28, column (d).</t>
  </si>
  <si>
    <t xml:space="preserve">Schedule 2: Invested Capital </t>
  </si>
  <si>
    <t>Invested capital should be reported on an end-of-period basis, and segregated according to Part 64 cost allocation standards.  A calculation of working cash is not needed for purposes of this report.  For separation factors, use the most recent cost study available.</t>
  </si>
  <si>
    <t>The rate of return measure expresses the return from Schedule 1 as a percentage of total ending invested capital (excluding telephone plant under construction, plant held for future use, and telephone plant acquisition adjustments) from Schedule 2.</t>
  </si>
  <si>
    <t>The Earned Return on Equity measure calculates automatically using data from Schedules 1, 2, and 4.</t>
  </si>
  <si>
    <t xml:space="preserve">Schedule 3: Weighted Average Cost of Capital </t>
  </si>
  <si>
    <t xml:space="preserve">Please provide the capital structure of the utility as of the end of the monitoring period.  It is not necessary to estimate the current cost of equity. Instead, use the allowed return from your last Nevada rate case, or the most recently established Commission-approved Return On Equity. </t>
  </si>
  <si>
    <t xml:space="preserve">Schedule 4: Federal USF Revenue </t>
  </si>
  <si>
    <t>Identify the total amount of Federal USF revenue received and the amount split between the interstate and intrastate jurisdictions.  Also show the line item in Schedule 1 where such revenue is reflected.</t>
  </si>
  <si>
    <t xml:space="preserve">Schedule 5: Statement of Cash Flows </t>
  </si>
  <si>
    <t>Please provide the Statement of Cash Flows, including cash flows from operating activities, investing activities, and financing activities.</t>
  </si>
  <si>
    <t xml:space="preserve">Schedule 6: Director, Executive, and Officer Compensation </t>
  </si>
  <si>
    <t>Please provide compensation information for directors, executives, and other officers compensated by the utility for the period.  Examples are provided.</t>
  </si>
  <si>
    <t xml:space="preserve">Supplemental Schedule 7: Proposed Utility Adjustments and Comments </t>
  </si>
  <si>
    <t>Please provide this schedule even if there are no proposed adjustments (indicate N/A if not completing).  If the utility believes that material adjustments to any of the information provided in the report is appropriate, please provide a full description of each adjustment and supporting workpapers (if any) as a  supplemental attachment to the Earnings Report.  (The schedules included in the report should not reflect the proposed adjustments.)  Printed schedules reflecting additional explanatory information related to the proposed adjustments may be included as a supplemental attachment to the Earnings Report.</t>
  </si>
  <si>
    <t xml:space="preserve">Schedule 8: Reconciliation of Assessable Revenues </t>
  </si>
  <si>
    <t>Please provide revenues for the calendar year by type of revenue. Types of non-assessable revenue not specifically listed can be included as "Other Misc - Non Telecom."</t>
  </si>
  <si>
    <t>TELEPHONE UTILITIES EARNINGS REPORT</t>
  </si>
  <si>
    <t>OF</t>
  </si>
  <si>
    <t>TO THE</t>
  </si>
  <si>
    <t>PUBLIC UTILTIES COMMISSION OF NEVADA</t>
  </si>
  <si>
    <t>Date of filing:</t>
  </si>
  <si>
    <t>CPC Number:</t>
  </si>
  <si>
    <t>Check one:</t>
  </si>
  <si>
    <t>Original Submission</t>
  </si>
  <si>
    <t>Corrected Submission*</t>
  </si>
  <si>
    <t>* If the original filing is being amended or corrected, the entire report must be resubmitted.</t>
  </si>
  <si>
    <t>Company Name:</t>
  </si>
  <si>
    <t>GENERAL QUESTIONS</t>
  </si>
  <si>
    <t>1)</t>
  </si>
  <si>
    <t>The exact certificated name of the utility:</t>
  </si>
  <si>
    <t>2)</t>
  </si>
  <si>
    <t>The Utility's Nevada CPC Number:</t>
  </si>
  <si>
    <t>3)</t>
  </si>
  <si>
    <t>If the respondent filed an annual report with this Commission for the preceding year or any part thereof,</t>
  </si>
  <si>
    <t>what name did it file under?</t>
  </si>
  <si>
    <t>4)</t>
  </si>
  <si>
    <t>Report any change in name of the respondent during the year, indicating the change, the date, and the</t>
  </si>
  <si>
    <t>docket number granting approval.</t>
  </si>
  <si>
    <t>5)</t>
  </si>
  <si>
    <t>Filing status of the respondent for federal income tax purposes (Corporation, S-Corp, Partnership,</t>
  </si>
  <si>
    <t>Individual, etc.):</t>
  </si>
  <si>
    <t>6)</t>
  </si>
  <si>
    <t>If a corporation or association, please provide the following:</t>
  </si>
  <si>
    <t>a. Date of incorporation:</t>
  </si>
  <si>
    <t xml:space="preserve">b. Under the incorporation laws of which state: </t>
  </si>
  <si>
    <r>
      <t xml:space="preserve">c. Incorporated under a special </t>
    </r>
    <r>
      <rPr>
        <u/>
        <sz val="11"/>
        <color theme="1"/>
        <rFont val="Times New Roman"/>
        <family val="1"/>
      </rPr>
      <t>or</t>
    </r>
    <r>
      <rPr>
        <sz val="11"/>
        <color theme="1"/>
        <rFont val="Times New Roman"/>
        <family val="2"/>
      </rPr>
      <t xml:space="preserve"> general law:</t>
    </r>
  </si>
  <si>
    <t>7)</t>
  </si>
  <si>
    <t>To whom correspondence should be addressed concerning this report:</t>
  </si>
  <si>
    <t>Name/Title:</t>
  </si>
  <si>
    <t>Office Address:</t>
  </si>
  <si>
    <t>E-Mail Address:</t>
  </si>
  <si>
    <t>Telephone Number:</t>
  </si>
  <si>
    <t>8)</t>
  </si>
  <si>
    <t>Any other individual authorized to answer questions regarding this report:</t>
  </si>
  <si>
    <t>GENERAL QUESTIONS CONTINUED</t>
  </si>
  <si>
    <t>9)</t>
  </si>
  <si>
    <t>Location of office where the respondent's accounts and records are kept:</t>
  </si>
  <si>
    <t>10)</t>
  </si>
  <si>
    <t>Individual or firm, if other than a utility employee, preparing this report:</t>
  </si>
  <si>
    <t>Name:</t>
  </si>
  <si>
    <t>Address:</t>
  </si>
  <si>
    <t>11)</t>
  </si>
  <si>
    <t>Please provide the following subscriber information:</t>
  </si>
  <si>
    <t>NUMBER OF SUBSCRIBERS</t>
  </si>
  <si>
    <t>(Nevada Jurisdiction Only)</t>
  </si>
  <si>
    <t>Beginning of Year</t>
  </si>
  <si>
    <t>Added</t>
  </si>
  <si>
    <t>Disconnected</t>
  </si>
  <si>
    <t>End of Year</t>
  </si>
  <si>
    <t>Business</t>
  </si>
  <si>
    <t>Rural Business</t>
  </si>
  <si>
    <t>Other Business</t>
  </si>
  <si>
    <t>Residence</t>
  </si>
  <si>
    <t>Multi-Party Residence</t>
  </si>
  <si>
    <t>Rural Residence</t>
  </si>
  <si>
    <t>Other</t>
  </si>
  <si>
    <t>12)</t>
  </si>
  <si>
    <t>Names of  cities, towns, and other municipalities served by the respondent:</t>
  </si>
  <si>
    <t>13)</t>
  </si>
  <si>
    <t>Number of utility employees (total company) at year end:</t>
  </si>
  <si>
    <t>Schedule 1</t>
  </si>
  <si>
    <t>SUMMARY OF REVENUES AND EXPENSES</t>
  </si>
  <si>
    <t>Line No.</t>
  </si>
  <si>
    <t>Description</t>
  </si>
  <si>
    <t>Total Company, per books, adjusted to include Non-Regulated Activities</t>
  </si>
  <si>
    <t>Total Non-NV Operations</t>
  </si>
  <si>
    <t>Total NV Operations per Books</t>
  </si>
  <si>
    <t>Part 64 Nonregulated Activities</t>
  </si>
  <si>
    <t>Total NV Subject to Separations</t>
  </si>
  <si>
    <t>Intrastate Separations Factors</t>
  </si>
  <si>
    <t>NV Intrastate Amounts</t>
  </si>
  <si>
    <t>(a)</t>
  </si>
  <si>
    <t>(b)</t>
  </si>
  <si>
    <t>(c) = (a) - (b)</t>
  </si>
  <si>
    <t>(d)</t>
  </si>
  <si>
    <t>(e) = (c) - (d)</t>
  </si>
  <si>
    <t>(f)</t>
  </si>
  <si>
    <t>(g) = (e)(f)</t>
  </si>
  <si>
    <t>Operating Revenues</t>
  </si>
  <si>
    <t xml:space="preserve">Local network service </t>
  </si>
  <si>
    <t xml:space="preserve">Network Access </t>
  </si>
  <si>
    <t>Long Distance</t>
  </si>
  <si>
    <t>Nevada Universal Service Fund Rev.</t>
  </si>
  <si>
    <t>Wholesale Rev.</t>
  </si>
  <si>
    <t>Miscellaneous Rev.</t>
  </si>
  <si>
    <t>Total Operating Rev.</t>
  </si>
  <si>
    <t>(less: Uncollectible)</t>
  </si>
  <si>
    <t>Total Net Operating Rev</t>
  </si>
  <si>
    <t>Operating Expenses</t>
  </si>
  <si>
    <t>Plant Specific Expense</t>
  </si>
  <si>
    <t>Dep &amp; Amor</t>
  </si>
  <si>
    <t>Other Plant Nonspecific</t>
  </si>
  <si>
    <t>Customer Operations</t>
  </si>
  <si>
    <t>Corporate Operations</t>
  </si>
  <si>
    <t>Other Operating Inc/Exp</t>
  </si>
  <si>
    <t>Less: Interstate USF Revenues - Note 1</t>
  </si>
  <si>
    <t>Total Operating Expenses</t>
  </si>
  <si>
    <t>Operating Taxes</t>
  </si>
  <si>
    <t>Other taxes</t>
  </si>
  <si>
    <t>Federal income taxes</t>
  </si>
  <si>
    <t>Total Operating Tax Exp</t>
  </si>
  <si>
    <t>Net Operating Income</t>
  </si>
  <si>
    <t>Less:  Interest on LTD</t>
  </si>
  <si>
    <t>Other Non-Op Inc/(Exp) - Note 2</t>
  </si>
  <si>
    <t>Net Income</t>
  </si>
  <si>
    <t>Note 1: This line item should reflect all Federal USF amounts, from whatever source, that are used to offset intrastate costs (such as High Cost Loop support).</t>
  </si>
  <si>
    <t>Note 2: Exclude 799 accounts (nonregulated net income accounts).  However, if you choose to include those accounts on line 28, column (a), they should be reversed out on</t>
  </si>
  <si>
    <t>line 28, column (d). Also see the Schedule 1 instructions included in the Filing Guide.</t>
  </si>
  <si>
    <t>Schedule 2</t>
  </si>
  <si>
    <t>INVESTED CAPITAL</t>
  </si>
  <si>
    <t>Telecommunication Plant</t>
  </si>
  <si>
    <t>Plant in Service</t>
  </si>
  <si>
    <t>Plant Under Construction</t>
  </si>
  <si>
    <t>Plant Held for Future use</t>
  </si>
  <si>
    <t>Plant Acquisition</t>
  </si>
  <si>
    <t>Total Property</t>
  </si>
  <si>
    <t>Material and Supplies</t>
  </si>
  <si>
    <t>Prepayments</t>
  </si>
  <si>
    <t xml:space="preserve">Other Invested Capital Additions </t>
  </si>
  <si>
    <t>Total Acc. Depreciation and Amortz.</t>
  </si>
  <si>
    <t>Total Acc. Deferred Federal Inc. Taxes</t>
  </si>
  <si>
    <t>Contributions in Aid of Construction</t>
  </si>
  <si>
    <t>Customer Deposits</t>
  </si>
  <si>
    <t xml:space="preserve">Other Invested Capital Deductions </t>
  </si>
  <si>
    <t>Total Invested Capital</t>
  </si>
  <si>
    <t>Less: TPUC Long Term</t>
  </si>
  <si>
    <t>Less: Plant Held for Future Use</t>
  </si>
  <si>
    <t xml:space="preserve">Less: Plant Acquisition </t>
  </si>
  <si>
    <t>Less: Other Adjustments (Supp Sched 1)</t>
  </si>
  <si>
    <t>Total Invested Capital - Adjusted</t>
  </si>
  <si>
    <r>
      <t>Rate of Return (</t>
    </r>
    <r>
      <rPr>
        <b/>
        <sz val="11"/>
        <color theme="1"/>
        <rFont val="Times New Roman"/>
        <family val="1"/>
      </rPr>
      <t>Sched. 1</t>
    </r>
    <r>
      <rPr>
        <sz val="11"/>
        <color theme="1"/>
        <rFont val="Times New Roman"/>
        <family val="2"/>
      </rPr>
      <t xml:space="preserve"> Line 26/Line 25)</t>
    </r>
  </si>
  <si>
    <t>Schedule 3</t>
  </si>
  <si>
    <t>WEIGHTED AVERAGE COST OF CAPITAL</t>
  </si>
  <si>
    <t>Balance</t>
  </si>
  <si>
    <t>Percent of Total</t>
  </si>
  <si>
    <t xml:space="preserve">Cost </t>
  </si>
  <si>
    <t>Weighted Cost</t>
  </si>
  <si>
    <t>(c)</t>
  </si>
  <si>
    <t>(e)</t>
  </si>
  <si>
    <t>Preferred Stock</t>
  </si>
  <si>
    <t>Long-Term Debt</t>
  </si>
  <si>
    <t>Short-Term Debt</t>
  </si>
  <si>
    <t>Retained Earnings</t>
  </si>
  <si>
    <t>Total</t>
  </si>
  <si>
    <t>Has the Commission established an allowed ROE for the Company (yes or no)?:</t>
  </si>
  <si>
    <t>If yes, the allowed ROE was established in (insert Docket No.):</t>
  </si>
  <si>
    <t>The Final Order was issued on (insert date):</t>
  </si>
  <si>
    <t>Schedule 4</t>
  </si>
  <si>
    <t>FEDERAL USF  REVENUE - (See Filing Guide Instructions)</t>
  </si>
  <si>
    <t>Booked Revenue 12 months ending 12/31</t>
  </si>
  <si>
    <t>Sched. 1 Line No.</t>
  </si>
  <si>
    <t>Interstate</t>
  </si>
  <si>
    <t>Intrastate</t>
  </si>
  <si>
    <t>High Cost Loop Support (HCLS)</t>
  </si>
  <si>
    <t>Connect America Fund  Intercarrier Compensation (CAF/ICC)</t>
  </si>
  <si>
    <t>Connect America Cost Model (CACM)</t>
  </si>
  <si>
    <t>Alternative Connect America Model (ACAM)</t>
  </si>
  <si>
    <t>Connect America Fund Broadband Loop Support (BLS)</t>
  </si>
  <si>
    <t>Connect America Fund Phase II Auction (CAFII AUC)</t>
  </si>
  <si>
    <t>Alternative Connect America Model II (ACAM II)</t>
  </si>
  <si>
    <t>Federal Lifeline</t>
  </si>
  <si>
    <t>Other (specify):</t>
  </si>
  <si>
    <t xml:space="preserve">Total </t>
  </si>
  <si>
    <t>Schedule 5</t>
  </si>
  <si>
    <t>STATEMENT OF CASH FLOWS (TOTAL COMPANY)</t>
  </si>
  <si>
    <t>(Adjust as Needed)</t>
  </si>
  <si>
    <t>Current Year</t>
  </si>
  <si>
    <t>Cash Flows from Operating Activities</t>
  </si>
  <si>
    <t>(Adjustments to reconcile net income to net cash provided by operating activates:)</t>
  </si>
  <si>
    <t>Cash provided by operating activates</t>
  </si>
  <si>
    <t>Depreciation and Amortization</t>
  </si>
  <si>
    <t>Provision for Uncollectible Accounts</t>
  </si>
  <si>
    <t>Prepaid Expenses</t>
  </si>
  <si>
    <t>Deferred Taxes - Inc/(Dec)</t>
  </si>
  <si>
    <t>(Changes in Operating Assets and Liabilities:)</t>
  </si>
  <si>
    <t>Accounts Receivable - (Inc)/Dec</t>
  </si>
  <si>
    <t>Materials and Supplies</t>
  </si>
  <si>
    <t>Inventories - (Inc)/Dec</t>
  </si>
  <si>
    <t>Other Current Assets</t>
  </si>
  <si>
    <t>Accounts Payable - Inc/(Dec)</t>
  </si>
  <si>
    <t>Other Current Liabilities</t>
  </si>
  <si>
    <t>Total Adjustments</t>
  </si>
  <si>
    <t xml:space="preserve">Net Cash Provided by Operating Activities </t>
  </si>
  <si>
    <t>Cash Flows from Investing Activities</t>
  </si>
  <si>
    <t>Plant in Service - (Inc)/Dec</t>
  </si>
  <si>
    <t>AFUDC</t>
  </si>
  <si>
    <t>Net Cash Used in Investing Activities</t>
  </si>
  <si>
    <t>Cash Flows from Financing Activities</t>
  </si>
  <si>
    <t>Net change in short-term borrowing</t>
  </si>
  <si>
    <t>Issuance of Long Term Debt</t>
  </si>
  <si>
    <t>Repayment of Long Term Debt</t>
  </si>
  <si>
    <t>Dividends Paid</t>
  </si>
  <si>
    <t>Net Cash Used in Financing Activities</t>
  </si>
  <si>
    <t>Net Increase (Decrease) in cash and cash equivalents</t>
  </si>
  <si>
    <t>Cash and cash equivalents beginning of year</t>
  </si>
  <si>
    <t>Cash and Cash Equivalent End of Year</t>
  </si>
  <si>
    <t>Schedule 6</t>
  </si>
  <si>
    <t>DIRECTOR, EXECUTIVE, AND OFFICER COMPENSATION</t>
  </si>
  <si>
    <t xml:space="preserve">Name </t>
  </si>
  <si>
    <t>Title</t>
  </si>
  <si>
    <t>Employing Company</t>
  </si>
  <si>
    <r>
      <t xml:space="preserve">Related Party? </t>
    </r>
    <r>
      <rPr>
        <u/>
        <sz val="11"/>
        <color theme="1"/>
        <rFont val="Times New Roman"/>
        <family val="1"/>
      </rPr>
      <t>See Note 1</t>
    </r>
  </si>
  <si>
    <t>Gross Salary</t>
  </si>
  <si>
    <t xml:space="preserve">Gross Bonus and other Compensation </t>
  </si>
  <si>
    <t>Gross Salary plus Bonus/Other Compensation (e)+(f)</t>
  </si>
  <si>
    <t>Amount in Col. (g) Allocated to Nevada Utility</t>
  </si>
  <si>
    <t>Amount in Col. (h) Capitalized to Plant-in-Service &amp; Allocated to Nevada</t>
  </si>
  <si>
    <t>Amount in Col. (h) Allocated to Nevada Operating Expense</t>
  </si>
  <si>
    <t>Amount in Col. (j) Allocated to Nevada Interstate</t>
  </si>
  <si>
    <t>Amount in Col. (j) Allocated to Nevada Intrastate</t>
  </si>
  <si>
    <t>(g)</t>
  </si>
  <si>
    <t>(h)</t>
  </si>
  <si>
    <t>(i)</t>
  </si>
  <si>
    <t>(j)</t>
  </si>
  <si>
    <t>(k)</t>
  </si>
  <si>
    <t>(l)</t>
  </si>
  <si>
    <t>Note 1: As used here, Related Party means principal owners or management of the company and their immediate families.  See Financial Accounting Standards Board, Accounting Standards codification, Master Glossary definition</t>
  </si>
  <si>
    <t>of "Related Party" at https://asc.fasb.org</t>
  </si>
  <si>
    <t>Schedule 6
Continued</t>
  </si>
  <si>
    <t>DIRECTOR, EXECUTIVE, AND OFFICER COMPENSATION CONTINUED</t>
  </si>
  <si>
    <t>Name</t>
  </si>
  <si>
    <t xml:space="preserve">EXAMPLE 1 COMPLETED FORM </t>
  </si>
  <si>
    <t>A. Doe</t>
  </si>
  <si>
    <t>CEO</t>
  </si>
  <si>
    <t>Corporation-A</t>
  </si>
  <si>
    <t>No</t>
  </si>
  <si>
    <t>(g) x 40%</t>
  </si>
  <si>
    <t>(h) x 20% x 10%</t>
  </si>
  <si>
    <t>(h) x 20% x 90%</t>
  </si>
  <si>
    <t xml:space="preserve">(j) x 70% </t>
  </si>
  <si>
    <t xml:space="preserve">(j) x 30% </t>
  </si>
  <si>
    <t>B. Smith</t>
  </si>
  <si>
    <t>Vice-President</t>
  </si>
  <si>
    <t>Corporation-C</t>
  </si>
  <si>
    <t>(g) x 100%</t>
  </si>
  <si>
    <t xml:space="preserve">EXAMPLE 2 COMPLETED FORM </t>
  </si>
  <si>
    <t xml:space="preserve">EXAMPLE 3 COMPLETED FORM </t>
  </si>
  <si>
    <t>Director</t>
  </si>
  <si>
    <t>Yes</t>
  </si>
  <si>
    <t>W. Doe</t>
  </si>
  <si>
    <t>B. Doe</t>
  </si>
  <si>
    <t>Senior Vice-President</t>
  </si>
  <si>
    <t>Corporation-B</t>
  </si>
  <si>
    <t>(g) x 30%</t>
  </si>
  <si>
    <t>S. Doe</t>
  </si>
  <si>
    <t>Junior Vice-President</t>
  </si>
  <si>
    <t>Supplemental Schedule 7</t>
  </si>
  <si>
    <t>PROPOSED UTILITY ADJUSTMENTS AND COMMENTS</t>
  </si>
  <si>
    <t xml:space="preserve">Line. </t>
  </si>
  <si>
    <t xml:space="preserve">Schedule </t>
  </si>
  <si>
    <t xml:space="preserve">Line </t>
  </si>
  <si>
    <t>No.</t>
  </si>
  <si>
    <t>Reference</t>
  </si>
  <si>
    <t>Column</t>
  </si>
  <si>
    <t>Amount</t>
  </si>
  <si>
    <t>Schedule 8</t>
  </si>
  <si>
    <t>Line</t>
  </si>
  <si>
    <t>RECONCILIATION OF ASSESSABLE REVENUES</t>
  </si>
  <si>
    <t>Assessable Revenue:</t>
  </si>
  <si>
    <t>Local Network Service Revenue (services provided through the local switch)</t>
  </si>
  <si>
    <t>Amount:</t>
  </si>
  <si>
    <t>Local Service</t>
  </si>
  <si>
    <t>Connection Charges</t>
  </si>
  <si>
    <t>Reconnection Fees</t>
  </si>
  <si>
    <t>Operator Services</t>
  </si>
  <si>
    <t>Optional Calling Plan Monthly Charges</t>
  </si>
  <si>
    <t>Directory Assistance</t>
  </si>
  <si>
    <t>VOIP (interconnected)</t>
  </si>
  <si>
    <t>Late Payment Revenues (1)</t>
  </si>
  <si>
    <t>Call Forwarding</t>
  </si>
  <si>
    <t>Caller Identification</t>
  </si>
  <si>
    <t>Calling Cards Sold in Nevada (2)</t>
  </si>
  <si>
    <t>900 Numbers</t>
  </si>
  <si>
    <t>800 Numbers</t>
  </si>
  <si>
    <t>Retail Pay Phone (3)</t>
  </si>
  <si>
    <t>Long Distance Network Service Revenues</t>
  </si>
  <si>
    <t>Intrastate Toll Service/Charges</t>
  </si>
  <si>
    <r>
      <t xml:space="preserve">Change of Long Distance Carrier Fee </t>
    </r>
    <r>
      <rPr>
        <sz val="11"/>
        <color indexed="8"/>
        <rFont val="Times New Roman"/>
        <family val="1"/>
      </rPr>
      <t>(LPIC) (4)</t>
    </r>
  </si>
  <si>
    <t>Miscellaneous Revenues</t>
  </si>
  <si>
    <t>Federal USF Support Reimbursements</t>
  </si>
  <si>
    <t>State NUSF Support Reimbursements</t>
  </si>
  <si>
    <t>Reimbursement of Charges Levd. By Filer to Recover USF Mech.</t>
  </si>
  <si>
    <t>Broadband</t>
  </si>
  <si>
    <t>Bundled Revenue (5)</t>
  </si>
  <si>
    <t>Yellow Page Advertising</t>
  </si>
  <si>
    <t>White Page Revenue</t>
  </si>
  <si>
    <t>Inside Wire Installation / Maintenance</t>
  </si>
  <si>
    <r>
      <t xml:space="preserve">Other (itemize):        </t>
    </r>
    <r>
      <rPr>
        <u/>
        <sz val="11"/>
        <color theme="1"/>
        <rFont val="Times New Roman"/>
        <family val="1"/>
      </rPr>
      <t xml:space="preserve">                                                                             </t>
    </r>
  </si>
  <si>
    <t xml:space="preserve">Total Assessable Revenue </t>
  </si>
  <si>
    <t>Non-Assessable Revenue:</t>
  </si>
  <si>
    <t>Local Network Service Revenue</t>
  </si>
  <si>
    <t>Cellular Service (6)</t>
  </si>
  <si>
    <t>Voicemail (7)</t>
  </si>
  <si>
    <t>800 Services Provided to Carrier (8)</t>
  </si>
  <si>
    <t>Network Access Service Revenues</t>
  </si>
  <si>
    <t>Switched Access Services</t>
  </si>
  <si>
    <t>Open Network Architecture Basic Service Elements (UNI)</t>
  </si>
  <si>
    <t>Special Access Services Provided to Carriers</t>
  </si>
  <si>
    <t>Wholesale Long Distance Services Provided to Carriers (8)</t>
  </si>
  <si>
    <t>Directory Assistance to Interexchange Carriers (8)</t>
  </si>
  <si>
    <t>Wireless and Paging Services</t>
  </si>
  <si>
    <t>Air Time Charges (6)</t>
  </si>
  <si>
    <t>Roaming Charges (6)</t>
  </si>
  <si>
    <t>Activation/Deactivation Charges (6)</t>
  </si>
  <si>
    <t>Wireless Interconnection Services (cellular access) (8)</t>
  </si>
  <si>
    <t>Wireless 911 Connection Circuits Provided to Carriers (8)</t>
  </si>
  <si>
    <t>Billing and Collection Service (8)</t>
  </si>
  <si>
    <t>Telephone Equ. Sales and Rentals (Customer Premises Equ.) (9)</t>
  </si>
  <si>
    <t>Telecom Service Provided Inside a Company's Proprietary Net. (10)</t>
  </si>
  <si>
    <t>Mobile Radio One Way Paging Serve. Interfaced into a Switched Net. (6) (8)</t>
  </si>
  <si>
    <t>VoIP (non-interconnected) (6) (11)</t>
  </si>
  <si>
    <t>Affiliate Revenues (12) (13)</t>
  </si>
  <si>
    <t>Joint Venture Revenues (12) (13)</t>
  </si>
  <si>
    <t>Subsidiary Revenues (12) (13)</t>
  </si>
  <si>
    <t>Surcharges, fees and taxes collected (14)</t>
  </si>
  <si>
    <t xml:space="preserve">Total Non-Assessable Revenue  </t>
  </si>
  <si>
    <t xml:space="preserve">Total Gross Operating Revenue (Lines 31 + 62)*  </t>
  </si>
  <si>
    <t>* Should tie to the sum of Schedule 1, line 8(g) and line 20(g)</t>
  </si>
  <si>
    <t>Footnotes:</t>
  </si>
  <si>
    <t>(1)</t>
  </si>
  <si>
    <t>Late payment revenues are assessable only if revenues from the underlying charges on which they are based are also</t>
  </si>
  <si>
    <t>assessable.</t>
  </si>
  <si>
    <t>(2)</t>
  </si>
  <si>
    <t xml:space="preserve">Calling card revenues are assessable only to the extent used for assessable services.  </t>
  </si>
  <si>
    <t>(3)</t>
  </si>
  <si>
    <t xml:space="preserve">For Retail Payphone, the  assessable revenue includes the access line plus local coin revenue and any associated </t>
  </si>
  <si>
    <t>intrastate toll revenues.</t>
  </si>
  <si>
    <t>(4)</t>
  </si>
  <si>
    <t>PIC is interstate revenue and is excluded.</t>
  </si>
  <si>
    <t>(5)</t>
  </si>
  <si>
    <t xml:space="preserve">Bundled revenues are included only to the extent the component is intrastate telecommunication revenue from the </t>
  </si>
  <si>
    <t xml:space="preserve">reporting carrier. </t>
  </si>
  <si>
    <t>(6)</t>
  </si>
  <si>
    <t>NRS 704.033(6) specifically excludes CMRS providers from assessment.</t>
  </si>
  <si>
    <t>(7)</t>
  </si>
  <si>
    <t>Voicemail is not a telecommunications service under federal or state law. It is treated as an "enhanced"  or "information"</t>
  </si>
  <si>
    <t>service under federal law. It does not require a state CPCN to provide, and there are many uncertificated providers of</t>
  </si>
  <si>
    <t>voicemail.</t>
  </si>
  <si>
    <t>(8)</t>
  </si>
  <si>
    <t xml:space="preserve">Resale or wholesale transactions. With respect to the mill assessment, these are excluded per NRS 704.033(5)(c) to the </t>
  </si>
  <si>
    <t>extent that it is a resale or wholesale transaction.</t>
  </si>
  <si>
    <t>(9)</t>
  </si>
  <si>
    <t>Customer Premises Equipment (CPE) is not a telecommunications service under federal or state law. There are many</t>
  </si>
  <si>
    <t>uncertificated providers of CPE in Nevada.</t>
  </si>
  <si>
    <t>(10)</t>
  </si>
  <si>
    <t xml:space="preserve">Telecom Service Provided inside a company's network is essentially service provided by a carrier to operate their  </t>
  </si>
  <si>
    <t>business. It is not telecommunications service revenue under federal or state law since it is not offered "to the public."</t>
  </si>
  <si>
    <t>(11)</t>
  </si>
  <si>
    <t xml:space="preserve">Other forms of non-interconnected VoIP are similarly excluded. </t>
  </si>
  <si>
    <t>(12)</t>
  </si>
  <si>
    <t xml:space="preserve">Since the mill tax assessment only applies to public utility revenues, uncertificated third parties, even if affiliates, </t>
  </si>
  <si>
    <t>subsidiaries or joint ventures, are not assessable.  NRS 704.033(5)(a).</t>
  </si>
  <si>
    <t>(13)</t>
  </si>
  <si>
    <t xml:space="preserve">The exception to this general rule is if the affiliate, subsidiary or joint venture is fulfilling the telecommunications </t>
  </si>
  <si>
    <t xml:space="preserve">provider's Provider of Last Resort obligations, as designated pursuant to NRS 704.6878 and the regulations </t>
  </si>
  <si>
    <t>promulgated there under the revenues of that affiliate, subsidiary, or the joint venture are assessable.</t>
  </si>
  <si>
    <t>(14)</t>
  </si>
  <si>
    <t xml:space="preserve">Surcharges, taxes and fees are collected and passed on to the entity receiving the funds and are not included as </t>
  </si>
  <si>
    <t>assessable revenue.</t>
  </si>
  <si>
    <t>Public Utilities Commission of Nevada - Earnings Report</t>
  </si>
  <si>
    <t xml:space="preserve">Twelve Months Ending </t>
  </si>
  <si>
    <t>OATH</t>
  </si>
  <si>
    <t>I,</t>
  </si>
  <si>
    <t xml:space="preserve">, on behalf of </t>
  </si>
  <si>
    <t>[ name of signatory]</t>
  </si>
  <si>
    <t>[regulated entity]</t>
  </si>
  <si>
    <t>declare under penalty of perjury under the laws of the State of Nevada that I have carefully examined</t>
  </si>
  <si>
    <t>the foregoing information provided to the Public Utilities Commission of Nevada, and declare it to be</t>
  </si>
  <si>
    <t>a complete and correct statement to the best of my knowledge, information and belief; and that I have</t>
  </si>
  <si>
    <t>the authority to make these representations and to bind the regulated entity on whose behalf I am</t>
  </si>
  <si>
    <t>or under my direction from the the original books, papers and records of the regulated entity and that</t>
  </si>
  <si>
    <t>any accounts and/or figures provided embrace all the relevant financial operations of the regulated</t>
  </si>
  <si>
    <t>entity during the period of time for which this information is provided.</t>
  </si>
  <si>
    <t>Printed Name:</t>
  </si>
  <si>
    <t>Title:</t>
  </si>
  <si>
    <t>Date:</t>
  </si>
  <si>
    <t>Signature:</t>
  </si>
  <si>
    <t>Common Stock</t>
  </si>
  <si>
    <t>Return on Common Equity</t>
  </si>
  <si>
    <t>providing this information. I further declare that the foregoing information has been prepared by me</t>
  </si>
  <si>
    <t>If you have any questions regarding your responsibility to file your report, please contact the Public Utilities Commission at (775) 684-6101.</t>
  </si>
  <si>
    <t>Docket No. 25-01005</t>
  </si>
  <si>
    <t>FOR THE PERIOD ENDING DECEMBER 31, 2024</t>
  </si>
  <si>
    <t>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</si>
</sst>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
    <numFmt numFmtId="165" formatCode="_(&quot;$&quot;* #,##0_);_(&quot;$&quot;* \(#,##0\);_(&quot;$&quot;* &quot;-&quot;??_);_(@_)"/>
    <numFmt numFmtId="166" formatCode="[$-409]mmmm\ d\,\ yyyy;@"/>
    <numFmt numFmtId="167" formatCode="mm/dd/yy;@"/>
    <numFmt numFmtId="168" formatCode="[&lt;=9999999]###\-####;\(###\)\ ###\-####"/>
  </numFmts>
  <fonts count="46" x14ac:knownFonts="1">
    <font>
      <sz val="12"/>
      <color theme="1"/>
      <name val="Times New Roman"/>
      <family val="2"/>
    </font>
    <font>
      <sz val="11"/>
      <color theme="1"/>
      <name val="Calibri"/>
      <family val="2"/>
      <scheme val="minor"/>
    </font>
    <font>
      <sz val="11"/>
      <color theme="1"/>
      <name val="Times New Roman"/>
      <family val="2"/>
    </font>
    <font>
      <sz val="10"/>
      <name val="Times New Roman"/>
      <family val="1"/>
    </font>
    <font>
      <sz val="11"/>
      <color theme="1"/>
      <name val="Calibri"/>
      <family val="2"/>
      <scheme val="minor"/>
    </font>
    <font>
      <sz val="10"/>
      <name val="Arial"/>
      <family val="2"/>
    </font>
    <font>
      <sz val="10"/>
      <name val="MS Sans Serif"/>
      <family val="2"/>
    </font>
    <font>
      <sz val="12"/>
      <color theme="1"/>
      <name val="Times New Roman"/>
      <family val="2"/>
    </font>
    <font>
      <sz val="11"/>
      <color theme="1"/>
      <name val="Times New Roman"/>
      <family val="1"/>
    </font>
    <font>
      <b/>
      <sz val="11"/>
      <name val="Times New Roman"/>
      <family val="1"/>
    </font>
    <font>
      <sz val="11"/>
      <name val="Times New Roman"/>
      <family val="1"/>
    </font>
    <font>
      <u/>
      <sz val="11"/>
      <color theme="1"/>
      <name val="Times New Roman"/>
      <family val="1"/>
    </font>
    <font>
      <b/>
      <sz val="11"/>
      <color theme="1"/>
      <name val="Times New Roman"/>
      <family val="1"/>
    </font>
    <font>
      <b/>
      <u/>
      <sz val="11"/>
      <color theme="1"/>
      <name val="Times New Roman"/>
      <family val="1"/>
    </font>
    <font>
      <sz val="11"/>
      <color rgb="FFFF0000"/>
      <name val="Times New Roman"/>
      <family val="1"/>
    </font>
    <font>
      <sz val="11"/>
      <color theme="3"/>
      <name val="Times New Roman"/>
      <family val="1"/>
    </font>
    <font>
      <sz val="11"/>
      <color rgb="FF0070C0"/>
      <name val="Times New Roman"/>
      <family val="1"/>
    </font>
    <font>
      <b/>
      <u/>
      <sz val="11"/>
      <color rgb="FF000000"/>
      <name val="Times New Roman"/>
      <family val="1"/>
    </font>
    <font>
      <sz val="11"/>
      <color rgb="FF000000"/>
      <name val="Times New Roman"/>
      <family val="1"/>
    </font>
    <font>
      <u/>
      <sz val="11"/>
      <name val="Times New Roman"/>
      <family val="1"/>
    </font>
    <font>
      <b/>
      <u/>
      <sz val="14"/>
      <color rgb="FF000000"/>
      <name val="Times New Roman"/>
      <family val="1"/>
    </font>
    <font>
      <b/>
      <u/>
      <sz val="14"/>
      <color theme="1"/>
      <name val="Times New Roman"/>
      <family val="1"/>
    </font>
    <font>
      <b/>
      <sz val="14"/>
      <color theme="1"/>
      <name val="Times New Roman"/>
      <family val="1"/>
    </font>
    <font>
      <sz val="14"/>
      <color theme="1"/>
      <name val="Calibri"/>
      <family val="2"/>
      <scheme val="minor"/>
    </font>
    <font>
      <sz val="14"/>
      <color theme="1"/>
      <name val="Times New Roman"/>
      <family val="1"/>
    </font>
    <font>
      <b/>
      <sz val="14"/>
      <name val="Times New Roman"/>
      <family val="1"/>
    </font>
    <font>
      <sz val="9"/>
      <color theme="1"/>
      <name val="Times New Roman"/>
      <family val="1"/>
    </font>
    <font>
      <sz val="12"/>
      <color theme="1"/>
      <name val="Times New Roman"/>
      <family val="1"/>
    </font>
    <font>
      <u/>
      <sz val="14"/>
      <color theme="1"/>
      <name val="Times New Roman"/>
      <family val="1"/>
    </font>
    <font>
      <sz val="10"/>
      <color theme="1"/>
      <name val="Times New Roman"/>
      <family val="1"/>
    </font>
    <font>
      <b/>
      <u/>
      <sz val="11"/>
      <name val="Times New Roman"/>
      <family val="1"/>
    </font>
    <font>
      <sz val="11"/>
      <color indexed="8"/>
      <name val="Times New Roman"/>
      <family val="1"/>
    </font>
    <font>
      <b/>
      <i/>
      <u/>
      <sz val="11"/>
      <name val="Times New Roman"/>
      <family val="1"/>
    </font>
    <font>
      <b/>
      <sz val="14"/>
      <color rgb="FF000000"/>
      <name val="Times New Roman"/>
      <family val="1"/>
    </font>
    <font>
      <b/>
      <u/>
      <sz val="12"/>
      <color theme="1"/>
      <name val="Times New Roman"/>
      <family val="1"/>
    </font>
    <font>
      <b/>
      <sz val="12"/>
      <color theme="1"/>
      <name val="Times New Roman"/>
      <family val="1"/>
    </font>
    <font>
      <b/>
      <u/>
      <sz val="12"/>
      <name val="Times New Roman"/>
      <family val="1"/>
    </font>
    <font>
      <i/>
      <sz val="9"/>
      <color theme="1"/>
      <name val="Times New Roman"/>
      <family val="1"/>
    </font>
    <font>
      <b/>
      <sz val="11"/>
      <color rgb="FF000000"/>
      <name val="Times New Roman"/>
      <family val="1"/>
    </font>
    <font>
      <sz val="16"/>
      <color theme="1"/>
      <name val="Times New Roman"/>
      <family val="1"/>
    </font>
    <font>
      <b/>
      <sz val="12"/>
      <name val="Times New Roman"/>
      <family val="1"/>
    </font>
    <font>
      <sz val="12"/>
      <name val="Times New Roman"/>
      <family val="1"/>
    </font>
    <font>
      <b/>
      <sz val="16"/>
      <color theme="1"/>
      <name val="Times New Roman"/>
      <family val="1"/>
    </font>
    <font>
      <sz val="8"/>
      <name val="Times New Roman"/>
      <family val="2"/>
    </font>
    <font>
      <u/>
      <sz val="12"/>
      <color theme="10"/>
      <name val="Times New Roman"/>
      <family val="2"/>
    </font>
    <font>
      <u/>
      <sz val="12"/>
      <color theme="11"/>
      <name val="Times New Roman"/>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3">
    <border>
      <left/>
      <right/>
      <top/>
      <bottom/>
      <diagonal/>
    </border>
    <border>
      <left/>
      <right/>
      <top/>
      <bottom style="thin">
        <color auto="1"/>
      </bottom>
      <diagonal/>
    </border>
    <border>
      <left/>
      <right/>
      <top style="thin">
        <color auto="1"/>
      </top>
      <bottom style="double">
        <color auto="1"/>
      </bottom>
      <diagonal/>
    </border>
    <border>
      <left/>
      <right/>
      <top/>
      <bottom style="double">
        <color auto="1"/>
      </bottom>
      <diagonal/>
    </border>
    <border>
      <left/>
      <right/>
      <top style="thin">
        <color auto="1"/>
      </top>
      <bottom/>
      <diagonal/>
    </border>
    <border>
      <left/>
      <right/>
      <top style="double">
        <color auto="1"/>
      </top>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s>
  <cellStyleXfs count="16">
    <xf numFmtId="0" fontId="0" fillId="0" borderId="0"/>
    <xf numFmtId="0" fontId="2" fillId="0" borderId="0"/>
    <xf numFmtId="44" fontId="2" fillId="0" borderId="0" applyFont="0" applyFill="0" applyBorder="0" applyAlignment="0" applyProtection="0"/>
    <xf numFmtId="0" fontId="4" fillId="0" borderId="0"/>
    <xf numFmtId="0" fontId="5" fillId="0" borderId="0"/>
    <xf numFmtId="38" fontId="3" fillId="0" borderId="0" applyFont="0" applyFill="0" applyBorder="0" applyAlignment="0" applyProtection="0"/>
    <xf numFmtId="6" fontId="6" fillId="0" borderId="0" applyFont="0"/>
    <xf numFmtId="9" fontId="7" fillId="0" borderId="0" applyFont="0" applyFill="0" applyBorder="0" applyAlignment="0" applyProtection="0"/>
    <xf numFmtId="41" fontId="7" fillId="0" borderId="0" applyFont="0" applyFill="0" applyBorder="0" applyAlignment="0" applyProtection="0"/>
    <xf numFmtId="42" fontId="7" fillId="0" borderId="0" applyFont="0" applyFill="0" applyBorder="0" applyAlignment="0" applyProtection="0"/>
    <xf numFmtId="44" fontId="7" fillId="0" borderId="0" applyFont="0" applyFill="0" applyBorder="0" applyAlignment="0" applyProtection="0"/>
    <xf numFmtId="0" fontId="6" fillId="0" borderId="0"/>
    <xf numFmtId="8" fontId="6" fillId="0" borderId="0" applyFon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1" fillId="0" borderId="0"/>
  </cellStyleXfs>
  <cellXfs count="245">
    <xf numFmtId="0" fontId="0" fillId="0" borderId="0" xfId="0"/>
    <xf numFmtId="10" fontId="10" fillId="0" borderId="7" xfId="0" applyNumberFormat="1" applyFont="1" applyBorder="1"/>
    <xf numFmtId="0" fontId="23" fillId="0" borderId="0" xfId="0" applyFont="1" applyAlignment="1">
      <alignment horizontal="centerContinuous" vertical="top"/>
    </xf>
    <xf numFmtId="0" fontId="8" fillId="0" borderId="0" xfId="0" applyFont="1" applyAlignment="1">
      <alignment horizontal="centerContinuous" vertical="top"/>
    </xf>
    <xf numFmtId="0" fontId="8" fillId="0" borderId="0" xfId="0" applyFont="1"/>
    <xf numFmtId="0" fontId="24" fillId="0" borderId="0" xfId="0" applyFont="1" applyAlignment="1">
      <alignment horizontal="centerContinuous" vertical="top"/>
    </xf>
    <xf numFmtId="0" fontId="10" fillId="0" borderId="0" xfId="0" applyFont="1"/>
    <xf numFmtId="0" fontId="8" fillId="0" borderId="0" xfId="0" applyFont="1" applyAlignment="1">
      <alignment horizontal="right"/>
    </xf>
    <xf numFmtId="0" fontId="8" fillId="0" borderId="0" xfId="0" applyFont="1" applyAlignment="1">
      <alignment horizontal="left"/>
    </xf>
    <xf numFmtId="0" fontId="22" fillId="0" borderId="0" xfId="0" applyFont="1" applyAlignment="1">
      <alignment vertical="top"/>
    </xf>
    <xf numFmtId="0" fontId="24" fillId="0" borderId="0" xfId="0" applyFont="1"/>
    <xf numFmtId="0" fontId="22" fillId="0" borderId="0" xfId="0" applyFont="1"/>
    <xf numFmtId="166" fontId="22" fillId="0" borderId="0" xfId="0" applyNumberFormat="1" applyFont="1"/>
    <xf numFmtId="0" fontId="8" fillId="0" borderId="0" xfId="0" applyFont="1" applyAlignment="1">
      <alignment horizontal="center"/>
    </xf>
    <xf numFmtId="0" fontId="8" fillId="0" borderId="0" xfId="0" applyFont="1" applyAlignment="1">
      <alignment horizontal="left" vertical="top"/>
    </xf>
    <xf numFmtId="0" fontId="12" fillId="0" borderId="0" xfId="0" applyFont="1"/>
    <xf numFmtId="166" fontId="12" fillId="0" borderId="0" xfId="0" applyNumberFormat="1" applyFont="1"/>
    <xf numFmtId="166" fontId="12" fillId="0" borderId="0" xfId="0" applyNumberFormat="1" applyFont="1" applyAlignment="1">
      <alignment horizontal="left"/>
    </xf>
    <xf numFmtId="0" fontId="8" fillId="0" borderId="20" xfId="0" applyFont="1" applyBorder="1" applyAlignment="1">
      <alignment horizontal="center"/>
    </xf>
    <xf numFmtId="0" fontId="8" fillId="0" borderId="18" xfId="0" applyFont="1" applyBorder="1" applyAlignment="1">
      <alignment horizontal="center"/>
    </xf>
    <xf numFmtId="0" fontId="8" fillId="0" borderId="18" xfId="0" applyFont="1" applyBorder="1" applyAlignment="1">
      <alignment horizontal="left"/>
    </xf>
    <xf numFmtId="0" fontId="8" fillId="0" borderId="19" xfId="0" applyFont="1" applyBorder="1" applyAlignment="1">
      <alignment horizontal="left"/>
    </xf>
    <xf numFmtId="0" fontId="8" fillId="0" borderId="21" xfId="0" applyFont="1" applyBorder="1" applyAlignment="1">
      <alignment horizontal="center"/>
    </xf>
    <xf numFmtId="0" fontId="8" fillId="0" borderId="17" xfId="0" applyFont="1" applyBorder="1" applyAlignment="1">
      <alignment horizontal="center" vertical="center" wrapText="1"/>
    </xf>
    <xf numFmtId="0" fontId="8" fillId="0" borderId="22" xfId="0" applyFont="1" applyBorder="1" applyAlignment="1">
      <alignment horizontal="center" vertical="center" wrapText="1"/>
    </xf>
    <xf numFmtId="38" fontId="8" fillId="0" borderId="0" xfId="0" applyNumberFormat="1" applyFont="1"/>
    <xf numFmtId="0" fontId="8" fillId="0" borderId="0" xfId="1" applyFont="1"/>
    <xf numFmtId="0" fontId="8" fillId="0" borderId="0" xfId="3" applyFont="1"/>
    <xf numFmtId="0" fontId="8" fillId="0" borderId="0" xfId="3" applyFont="1" applyAlignment="1">
      <alignment horizontal="right"/>
    </xf>
    <xf numFmtId="0" fontId="12" fillId="0" borderId="0" xfId="3" applyFont="1" applyAlignment="1">
      <alignment horizontal="left"/>
    </xf>
    <xf numFmtId="166" fontId="12" fillId="0" borderId="0" xfId="3" applyNumberFormat="1" applyFont="1" applyAlignment="1">
      <alignment horizontal="left"/>
    </xf>
    <xf numFmtId="0" fontId="11" fillId="0" borderId="0" xfId="1" applyFont="1" applyAlignment="1">
      <alignment horizontal="centerContinuous"/>
    </xf>
    <xf numFmtId="0" fontId="22" fillId="0" borderId="0" xfId="1" applyFont="1"/>
    <xf numFmtId="0" fontId="8" fillId="0" borderId="0" xfId="1" applyFont="1" applyAlignment="1">
      <alignment horizontal="center"/>
    </xf>
    <xf numFmtId="0" fontId="8" fillId="0" borderId="15" xfId="1" applyFont="1" applyBorder="1" applyAlignment="1">
      <alignment horizontal="center" wrapText="1"/>
    </xf>
    <xf numFmtId="0" fontId="8" fillId="0" borderId="6" xfId="1" applyFont="1" applyBorder="1" applyAlignment="1">
      <alignment horizontal="center" wrapText="1"/>
    </xf>
    <xf numFmtId="0" fontId="8" fillId="0" borderId="16" xfId="1" applyFont="1" applyBorder="1" applyAlignment="1">
      <alignment horizontal="center" wrapText="1"/>
    </xf>
    <xf numFmtId="0" fontId="8" fillId="0" borderId="0" xfId="1" applyFont="1" applyAlignment="1">
      <alignment horizontal="center" wrapText="1"/>
    </xf>
    <xf numFmtId="0" fontId="8" fillId="0" borderId="0" xfId="1" quotePrefix="1" applyFont="1" applyAlignment="1">
      <alignment horizontal="center" wrapText="1"/>
    </xf>
    <xf numFmtId="165" fontId="8" fillId="0" borderId="0" xfId="1" applyNumberFormat="1" applyFont="1"/>
    <xf numFmtId="0" fontId="12" fillId="0" borderId="0" xfId="1" applyFont="1"/>
    <xf numFmtId="0" fontId="27" fillId="0" borderId="0" xfId="0" applyFont="1"/>
    <xf numFmtId="0" fontId="22" fillId="0" borderId="0" xfId="3" applyFont="1"/>
    <xf numFmtId="0" fontId="12" fillId="0" borderId="0" xfId="3" applyFont="1"/>
    <xf numFmtId="0" fontId="8" fillId="0" borderId="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0" xfId="3" applyFont="1" applyAlignment="1">
      <alignment horizontal="center"/>
    </xf>
    <xf numFmtId="0" fontId="26" fillId="0" borderId="0" xfId="3" applyFont="1"/>
    <xf numFmtId="5" fontId="8" fillId="0" borderId="0" xfId="3" applyNumberFormat="1" applyFont="1"/>
    <xf numFmtId="42" fontId="8" fillId="0" borderId="14" xfId="9" applyFont="1" applyBorder="1" applyProtection="1"/>
    <xf numFmtId="0" fontId="8" fillId="0" borderId="0" xfId="3" applyFont="1" applyAlignment="1">
      <alignment horizontal="left" indent="2"/>
    </xf>
    <xf numFmtId="42" fontId="8" fillId="0" borderId="2" xfId="9" applyFont="1" applyBorder="1" applyProtection="1"/>
    <xf numFmtId="42" fontId="8" fillId="0" borderId="0" xfId="9" applyFont="1" applyProtection="1"/>
    <xf numFmtId="0" fontId="12" fillId="0" borderId="0" xfId="0" applyFont="1" applyAlignment="1">
      <alignment horizontal="left"/>
    </xf>
    <xf numFmtId="14" fontId="12" fillId="0" borderId="0" xfId="0" applyNumberFormat="1" applyFont="1" applyAlignment="1">
      <alignment horizontal="left"/>
    </xf>
    <xf numFmtId="0" fontId="12" fillId="0" borderId="0" xfId="0" applyFont="1" applyAlignment="1">
      <alignment horizontal="center" vertical="top"/>
    </xf>
    <xf numFmtId="0" fontId="12" fillId="0" borderId="0" xfId="0" applyFont="1" applyAlignment="1">
      <alignment vertical="top"/>
    </xf>
    <xf numFmtId="0" fontId="8" fillId="0" borderId="20" xfId="0" applyFont="1" applyBorder="1"/>
    <xf numFmtId="0" fontId="8" fillId="0" borderId="18" xfId="0" applyFont="1" applyBorder="1"/>
    <xf numFmtId="0" fontId="11" fillId="0" borderId="18" xfId="0" applyFont="1" applyBorder="1" applyAlignment="1">
      <alignment horizontal="centerContinuous" vertical="center"/>
    </xf>
    <xf numFmtId="0" fontId="8" fillId="0" borderId="18" xfId="0" applyFont="1" applyBorder="1" applyAlignment="1">
      <alignment horizontal="centerContinuous"/>
    </xf>
    <xf numFmtId="0" fontId="8" fillId="0" borderId="19" xfId="0" applyFont="1" applyBorder="1" applyAlignment="1">
      <alignment horizontal="centerContinuous"/>
    </xf>
    <xf numFmtId="0" fontId="8" fillId="2" borderId="0" xfId="0" applyFont="1" applyFill="1" applyAlignment="1">
      <alignment horizontal="right"/>
    </xf>
    <xf numFmtId="0" fontId="12" fillId="0" borderId="0" xfId="0" applyFont="1" applyAlignment="1">
      <alignment horizontal="right"/>
    </xf>
    <xf numFmtId="42" fontId="10" fillId="2" borderId="2" xfId="9" applyFont="1" applyFill="1" applyBorder="1" applyProtection="1"/>
    <xf numFmtId="0" fontId="8" fillId="0" borderId="15" xfId="0" applyFont="1" applyBorder="1"/>
    <xf numFmtId="0" fontId="8" fillId="0" borderId="6" xfId="0" applyFont="1" applyBorder="1" applyAlignment="1">
      <alignment horizontal="center"/>
    </xf>
    <xf numFmtId="42" fontId="10" fillId="0" borderId="0" xfId="9" applyFont="1" applyFill="1" applyProtection="1"/>
    <xf numFmtId="10" fontId="8" fillId="0" borderId="0" xfId="0" applyNumberFormat="1" applyFont="1"/>
    <xf numFmtId="10" fontId="14" fillId="0" borderId="0" xfId="0" applyNumberFormat="1" applyFont="1"/>
    <xf numFmtId="41" fontId="10" fillId="0" borderId="0" xfId="8" applyFont="1" applyFill="1" applyProtection="1"/>
    <xf numFmtId="10" fontId="15" fillId="0" borderId="0" xfId="0" applyNumberFormat="1" applyFont="1"/>
    <xf numFmtId="41" fontId="10" fillId="0" borderId="0" xfId="8" applyFont="1" applyFill="1" applyBorder="1" applyProtection="1"/>
    <xf numFmtId="10" fontId="8" fillId="0" borderId="1" xfId="0" applyNumberFormat="1" applyFont="1" applyBorder="1"/>
    <xf numFmtId="42" fontId="8" fillId="0" borderId="3" xfId="9" applyFont="1" applyBorder="1" applyProtection="1"/>
    <xf numFmtId="42" fontId="8" fillId="0" borderId="0" xfId="9" applyFont="1" applyBorder="1" applyProtection="1"/>
    <xf numFmtId="10" fontId="8" fillId="0" borderId="3" xfId="0" applyNumberFormat="1" applyFont="1" applyBorder="1"/>
    <xf numFmtId="0" fontId="8" fillId="0" borderId="0" xfId="0" applyFont="1" applyAlignment="1">
      <alignment vertical="top"/>
    </xf>
    <xf numFmtId="37" fontId="8" fillId="0" borderId="0" xfId="0" applyNumberFormat="1" applyFont="1"/>
    <xf numFmtId="164" fontId="8" fillId="0" borderId="0" xfId="0" applyNumberFormat="1" applyFont="1"/>
    <xf numFmtId="5" fontId="8" fillId="0" borderId="0" xfId="0" applyNumberFormat="1" applyFont="1"/>
    <xf numFmtId="42" fontId="10" fillId="0" borderId="0" xfId="9" applyFont="1" applyProtection="1"/>
    <xf numFmtId="42" fontId="10" fillId="0" borderId="2" xfId="9" applyFont="1" applyBorder="1" applyProtection="1"/>
    <xf numFmtId="6" fontId="8" fillId="0" borderId="0" xfId="0" applyNumberFormat="1" applyFont="1"/>
    <xf numFmtId="5" fontId="10" fillId="0" borderId="0" xfId="0" applyNumberFormat="1" applyFont="1"/>
    <xf numFmtId="0" fontId="8" fillId="0" borderId="0" xfId="0" applyFont="1" applyAlignment="1">
      <alignment horizontal="left" vertical="top" wrapText="1"/>
    </xf>
    <xf numFmtId="0" fontId="8" fillId="0" borderId="0" xfId="0" applyFont="1" applyAlignment="1">
      <alignment vertical="top" wrapText="1"/>
    </xf>
    <xf numFmtId="42" fontId="8" fillId="0" borderId="2" xfId="9" applyFont="1" applyFill="1" applyBorder="1" applyProtection="1"/>
    <xf numFmtId="44" fontId="8" fillId="0" borderId="0" xfId="0" applyNumberFormat="1" applyFont="1"/>
    <xf numFmtId="0" fontId="22" fillId="0" borderId="17" xfId="0" applyFont="1" applyBorder="1" applyAlignment="1">
      <alignment vertical="top"/>
    </xf>
    <xf numFmtId="0" fontId="8" fillId="0" borderId="15" xfId="0" applyFont="1" applyBorder="1" applyAlignment="1">
      <alignment horizontal="center"/>
    </xf>
    <xf numFmtId="42" fontId="10" fillId="0" borderId="1" xfId="9" applyFont="1" applyBorder="1" applyProtection="1"/>
    <xf numFmtId="6" fontId="10" fillId="0" borderId="0" xfId="0" applyNumberFormat="1" applyFont="1"/>
    <xf numFmtId="38" fontId="10" fillId="0" borderId="0" xfId="0" applyNumberFormat="1" applyFont="1"/>
    <xf numFmtId="164" fontId="10" fillId="0" borderId="0" xfId="0" applyNumberFormat="1" applyFont="1"/>
    <xf numFmtId="37" fontId="10" fillId="0" borderId="0" xfId="0" applyNumberFormat="1" applyFont="1"/>
    <xf numFmtId="42" fontId="10" fillId="0" borderId="0" xfId="9" applyFont="1" applyBorder="1" applyProtection="1"/>
    <xf numFmtId="42" fontId="10" fillId="0" borderId="5" xfId="9" applyFont="1" applyBorder="1" applyProtection="1"/>
    <xf numFmtId="41" fontId="10" fillId="0" borderId="0" xfId="8" applyFont="1" applyProtection="1"/>
    <xf numFmtId="166" fontId="8" fillId="0" borderId="0" xfId="0" applyNumberFormat="1" applyFont="1"/>
    <xf numFmtId="0" fontId="21" fillId="0" borderId="0" xfId="0" applyFont="1" applyAlignment="1">
      <alignment vertical="top"/>
    </xf>
    <xf numFmtId="0" fontId="13" fillId="0" borderId="0" xfId="0" applyFont="1" applyAlignment="1">
      <alignment vertical="top"/>
    </xf>
    <xf numFmtId="0" fontId="8" fillId="0" borderId="0" xfId="0" applyFont="1" applyAlignment="1">
      <alignment horizontal="left" vertical="center"/>
    </xf>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3" xfId="0" applyFont="1" applyBorder="1" applyAlignment="1">
      <alignment horizontal="left"/>
    </xf>
    <xf numFmtId="0" fontId="10" fillId="0" borderId="12" xfId="0" applyFont="1" applyBorder="1" applyAlignment="1">
      <alignment horizontal="left"/>
    </xf>
    <xf numFmtId="0" fontId="10" fillId="0" borderId="0" xfId="4" applyFont="1"/>
    <xf numFmtId="0" fontId="17" fillId="0" borderId="0" xfId="4" applyFont="1"/>
    <xf numFmtId="0" fontId="18" fillId="0" borderId="0" xfId="4" applyFont="1"/>
    <xf numFmtId="0" fontId="10" fillId="0" borderId="0" xfId="4" applyFont="1" applyAlignment="1">
      <alignment horizontal="right"/>
    </xf>
    <xf numFmtId="0" fontId="19" fillId="0" borderId="0" xfId="4" applyFont="1"/>
    <xf numFmtId="0" fontId="8" fillId="0" borderId="0" xfId="1" applyFont="1" applyProtection="1">
      <protection locked="0"/>
    </xf>
    <xf numFmtId="0" fontId="12" fillId="0" borderId="0" xfId="1" applyFont="1" applyProtection="1">
      <protection locked="0"/>
    </xf>
    <xf numFmtId="0" fontId="8" fillId="0" borderId="0" xfId="1" applyFont="1" applyAlignment="1" applyProtection="1">
      <alignment horizontal="center" wrapText="1"/>
      <protection locked="0"/>
    </xf>
    <xf numFmtId="0" fontId="8" fillId="0" borderId="0" xfId="1" quotePrefix="1" applyFont="1" applyAlignment="1" applyProtection="1">
      <alignment horizontal="center" wrapText="1"/>
      <protection locked="0"/>
    </xf>
    <xf numFmtId="0" fontId="8" fillId="0" borderId="0" xfId="1" applyFont="1" applyAlignment="1" applyProtection="1">
      <alignment horizontal="center"/>
      <protection locked="0"/>
    </xf>
    <xf numFmtId="0" fontId="8" fillId="0" borderId="0" xfId="1" applyFont="1" applyAlignment="1" applyProtection="1">
      <alignment horizontal="left" wrapText="1"/>
      <protection locked="0"/>
    </xf>
    <xf numFmtId="0" fontId="28" fillId="0" borderId="0" xfId="0" applyFont="1" applyAlignment="1">
      <alignment horizontal="left" vertical="top"/>
    </xf>
    <xf numFmtId="0" fontId="24" fillId="0" borderId="0" xfId="0" applyFont="1" applyAlignment="1">
      <alignment horizontal="left"/>
    </xf>
    <xf numFmtId="0" fontId="24" fillId="0" borderId="0" xfId="0" applyFont="1" applyAlignment="1">
      <alignment horizontal="center" vertical="center"/>
    </xf>
    <xf numFmtId="5" fontId="8" fillId="0" borderId="14" xfId="9" applyNumberFormat="1" applyFont="1" applyBorder="1" applyProtection="1"/>
    <xf numFmtId="0" fontId="8" fillId="3" borderId="0" xfId="0" applyFont="1" applyFill="1" applyProtection="1">
      <protection locked="0"/>
    </xf>
    <xf numFmtId="0" fontId="8" fillId="3" borderId="0" xfId="0" applyFont="1" applyFill="1" applyAlignment="1" applyProtection="1">
      <alignment horizontal="center"/>
      <protection locked="0"/>
    </xf>
    <xf numFmtId="42" fontId="8" fillId="3" borderId="0" xfId="9" applyFont="1" applyFill="1" applyBorder="1" applyProtection="1">
      <protection locked="0"/>
    </xf>
    <xf numFmtId="42" fontId="8" fillId="3" borderId="0" xfId="9" applyFont="1" applyFill="1" applyProtection="1">
      <protection locked="0"/>
    </xf>
    <xf numFmtId="42" fontId="10" fillId="3" borderId="0" xfId="9" applyFont="1" applyFill="1" applyProtection="1">
      <protection locked="0"/>
    </xf>
    <xf numFmtId="42" fontId="10" fillId="3" borderId="1" xfId="9" applyFont="1" applyFill="1" applyBorder="1" applyProtection="1">
      <protection locked="0"/>
    </xf>
    <xf numFmtId="164" fontId="10" fillId="3" borderId="0" xfId="0" applyNumberFormat="1" applyFont="1" applyFill="1" applyProtection="1">
      <protection locked="0"/>
    </xf>
    <xf numFmtId="42" fontId="10" fillId="3" borderId="0" xfId="9" applyFont="1" applyFill="1" applyBorder="1" applyProtection="1">
      <protection locked="0"/>
    </xf>
    <xf numFmtId="10" fontId="10" fillId="3" borderId="0" xfId="7" applyNumberFormat="1" applyFont="1" applyFill="1" applyProtection="1">
      <protection locked="0"/>
    </xf>
    <xf numFmtId="0" fontId="16" fillId="3" borderId="1" xfId="0" applyFont="1" applyFill="1" applyBorder="1" applyAlignment="1" applyProtection="1">
      <alignment horizontal="center"/>
      <protection locked="0"/>
    </xf>
    <xf numFmtId="0" fontId="16" fillId="3" borderId="14" xfId="0" applyFont="1" applyFill="1" applyBorder="1" applyAlignment="1" applyProtection="1">
      <alignment horizontal="center"/>
      <protection locked="0"/>
    </xf>
    <xf numFmtId="0" fontId="8" fillId="3" borderId="14" xfId="0" applyFont="1" applyFill="1" applyBorder="1" applyProtection="1">
      <protection locked="0"/>
    </xf>
    <xf numFmtId="14" fontId="27" fillId="0" borderId="0" xfId="0" applyNumberFormat="1" applyFont="1"/>
    <xf numFmtId="165" fontId="8" fillId="0" borderId="0" xfId="2" applyNumberFormat="1" applyFont="1" applyProtection="1">
      <protection locked="0"/>
    </xf>
    <xf numFmtId="165" fontId="8" fillId="0" borderId="0" xfId="2" applyNumberFormat="1" applyFont="1" applyAlignment="1" applyProtection="1">
      <alignment horizontal="right"/>
      <protection locked="0"/>
    </xf>
    <xf numFmtId="165" fontId="8" fillId="0" borderId="2" xfId="1" applyNumberFormat="1" applyFont="1" applyBorder="1" applyProtection="1">
      <protection locked="0"/>
    </xf>
    <xf numFmtId="0" fontId="8" fillId="0" borderId="15" xfId="0" applyFont="1" applyBorder="1" applyAlignment="1">
      <alignment horizontal="center" wrapText="1"/>
    </xf>
    <xf numFmtId="0" fontId="29" fillId="3" borderId="0" xfId="1" applyFont="1" applyFill="1" applyAlignment="1" applyProtection="1">
      <alignment horizontal="center" wrapText="1"/>
      <protection locked="0"/>
    </xf>
    <xf numFmtId="42" fontId="29" fillId="3" borderId="0" xfId="9" applyFont="1" applyFill="1" applyProtection="1">
      <protection locked="0"/>
    </xf>
    <xf numFmtId="0" fontId="29" fillId="3" borderId="0" xfId="1" applyFont="1" applyFill="1" applyProtection="1">
      <protection locked="0"/>
    </xf>
    <xf numFmtId="0" fontId="29" fillId="0" borderId="0" xfId="1" applyFont="1"/>
    <xf numFmtId="165" fontId="29" fillId="0" borderId="2" xfId="1" applyNumberFormat="1" applyFont="1" applyBorder="1"/>
    <xf numFmtId="0" fontId="10" fillId="0" borderId="0" xfId="11" applyFont="1"/>
    <xf numFmtId="6" fontId="10" fillId="0" borderId="0" xfId="12" applyNumberFormat="1" applyFont="1" applyFill="1" applyAlignment="1">
      <alignment horizontal="right" vertical="top"/>
    </xf>
    <xf numFmtId="6" fontId="30" fillId="0" borderId="0" xfId="12" applyNumberFormat="1" applyFont="1" applyFill="1" applyBorder="1" applyAlignment="1">
      <alignment horizontal="center" vertical="top"/>
    </xf>
    <xf numFmtId="14" fontId="32" fillId="0" borderId="0" xfId="11" applyNumberFormat="1" applyFont="1" applyAlignment="1">
      <alignment horizontal="left" vertical="top"/>
    </xf>
    <xf numFmtId="43" fontId="8" fillId="0" borderId="0" xfId="0" applyNumberFormat="1" applyFont="1"/>
    <xf numFmtId="43" fontId="8" fillId="0" borderId="4" xfId="0" applyNumberFormat="1" applyFont="1" applyBorder="1"/>
    <xf numFmtId="10" fontId="10" fillId="3" borderId="1" xfId="7" applyNumberFormat="1" applyFont="1" applyFill="1" applyBorder="1" applyProtection="1">
      <protection locked="0"/>
    </xf>
    <xf numFmtId="14" fontId="9" fillId="0" borderId="0" xfId="11" applyNumberFormat="1" applyFont="1" applyAlignment="1">
      <alignment vertical="top"/>
    </xf>
    <xf numFmtId="0" fontId="8" fillId="0" borderId="0" xfId="0" applyFont="1" applyAlignment="1">
      <alignment horizontal="left" indent="2"/>
    </xf>
    <xf numFmtId="0" fontId="11" fillId="0" borderId="0" xfId="3" applyFont="1" applyAlignment="1">
      <alignment horizontal="center"/>
    </xf>
    <xf numFmtId="0" fontId="13" fillId="0" borderId="0" xfId="0" applyFont="1" applyAlignment="1">
      <alignment horizontal="right"/>
    </xf>
    <xf numFmtId="0" fontId="12" fillId="0" borderId="0" xfId="0" applyFont="1" applyAlignment="1">
      <alignment vertical="top" wrapText="1"/>
    </xf>
    <xf numFmtId="166" fontId="25" fillId="3" borderId="0" xfId="0" applyNumberFormat="1" applyFont="1" applyFill="1" applyAlignment="1" applyProtection="1">
      <alignment horizontal="center" vertical="center"/>
      <protection locked="0"/>
    </xf>
    <xf numFmtId="0" fontId="34" fillId="0" borderId="0" xfId="0" applyFont="1" applyAlignment="1">
      <alignment vertical="top"/>
    </xf>
    <xf numFmtId="0" fontId="35" fillId="0" borderId="17" xfId="0" applyFont="1" applyBorder="1" applyAlignment="1">
      <alignment vertical="top"/>
    </xf>
    <xf numFmtId="0" fontId="27" fillId="0" borderId="0" xfId="0" applyFont="1" applyAlignment="1">
      <alignment horizontal="right"/>
    </xf>
    <xf numFmtId="0" fontId="35" fillId="0" borderId="0" xfId="0" applyFont="1" applyAlignment="1">
      <alignment vertical="top"/>
    </xf>
    <xf numFmtId="0" fontId="27" fillId="0" borderId="0" xfId="3" applyFont="1" applyAlignment="1">
      <alignment horizontal="right"/>
    </xf>
    <xf numFmtId="0" fontId="8" fillId="0" borderId="6" xfId="0" applyFont="1" applyBorder="1" applyAlignment="1">
      <alignment horizontal="center" wrapText="1"/>
    </xf>
    <xf numFmtId="0" fontId="8" fillId="0" borderId="16" xfId="0" applyFont="1" applyBorder="1" applyAlignment="1">
      <alignment horizontal="center" wrapText="1"/>
    </xf>
    <xf numFmtId="0" fontId="8" fillId="0" borderId="6" xfId="3" applyFont="1" applyBorder="1"/>
    <xf numFmtId="0" fontId="35" fillId="0" borderId="0" xfId="3" applyFont="1"/>
    <xf numFmtId="0" fontId="35" fillId="0" borderId="0" xfId="1" applyFont="1"/>
    <xf numFmtId="0" fontId="34" fillId="0" borderId="0" xfId="3" applyFont="1"/>
    <xf numFmtId="14" fontId="36" fillId="0" borderId="0" xfId="11" applyNumberFormat="1" applyFont="1" applyAlignment="1">
      <alignment horizontal="left" vertical="top"/>
    </xf>
    <xf numFmtId="0" fontId="37" fillId="0" borderId="0" xfId="0" applyFont="1" applyAlignment="1">
      <alignment horizontal="right"/>
    </xf>
    <xf numFmtId="0" fontId="27" fillId="0" borderId="0" xfId="3" applyFont="1" applyAlignment="1">
      <alignment horizontal="center"/>
    </xf>
    <xf numFmtId="0" fontId="27" fillId="0" borderId="0" xfId="3" applyFont="1"/>
    <xf numFmtId="0" fontId="27" fillId="0" borderId="1" xfId="3" applyFont="1" applyBorder="1"/>
    <xf numFmtId="49" fontId="27" fillId="0" borderId="14" xfId="0" applyNumberFormat="1" applyFont="1" applyBorder="1" applyAlignment="1">
      <alignment horizontal="center" vertical="center"/>
    </xf>
    <xf numFmtId="0" fontId="27" fillId="0" borderId="14" xfId="3" applyFont="1" applyBorder="1"/>
    <xf numFmtId="0" fontId="29" fillId="0" borderId="0" xfId="0" applyFont="1"/>
    <xf numFmtId="0" fontId="29" fillId="0" borderId="0" xfId="0" applyFont="1" applyAlignment="1">
      <alignment horizontal="centerContinuous" vertical="top"/>
    </xf>
    <xf numFmtId="0" fontId="29" fillId="0" borderId="0" xfId="0" applyFont="1" applyAlignment="1">
      <alignment horizontal="left" vertical="top"/>
    </xf>
    <xf numFmtId="0" fontId="8" fillId="0" borderId="0" xfId="0" applyFont="1" applyAlignment="1" applyProtection="1">
      <alignment horizontal="left" indent="2"/>
      <protection locked="0"/>
    </xf>
    <xf numFmtId="0" fontId="11" fillId="0" borderId="0" xfId="0" applyFont="1" applyAlignment="1" applyProtection="1">
      <alignment horizontal="left" indent="2"/>
      <protection locked="0"/>
    </xf>
    <xf numFmtId="167" fontId="12" fillId="0" borderId="0" xfId="3" applyNumberFormat="1" applyFont="1" applyAlignment="1">
      <alignment horizontal="left"/>
    </xf>
    <xf numFmtId="167" fontId="12" fillId="0" borderId="0" xfId="0" applyNumberFormat="1" applyFont="1" applyAlignment="1">
      <alignment horizontal="left" vertical="top"/>
    </xf>
    <xf numFmtId="167" fontId="12" fillId="0" borderId="0" xfId="0" applyNumberFormat="1" applyFont="1" applyAlignment="1">
      <alignment horizontal="left"/>
    </xf>
    <xf numFmtId="0" fontId="0" fillId="0" borderId="0" xfId="0" applyAlignment="1">
      <alignment wrapText="1"/>
    </xf>
    <xf numFmtId="0" fontId="3" fillId="0" borderId="0" xfId="4" applyFont="1"/>
    <xf numFmtId="14" fontId="12" fillId="0" borderId="0" xfId="0" applyNumberFormat="1" applyFont="1"/>
    <xf numFmtId="3" fontId="10" fillId="3" borderId="7" xfId="0" applyNumberFormat="1" applyFont="1" applyFill="1" applyBorder="1" applyProtection="1">
      <protection locked="0"/>
    </xf>
    <xf numFmtId="3" fontId="8" fillId="0" borderId="7" xfId="0" applyNumberFormat="1" applyFont="1" applyBorder="1"/>
    <xf numFmtId="3" fontId="10" fillId="3" borderId="12" xfId="0" applyNumberFormat="1" applyFont="1" applyFill="1" applyBorder="1" applyProtection="1">
      <protection locked="0"/>
    </xf>
    <xf numFmtId="0" fontId="22" fillId="0" borderId="0" xfId="3" applyFont="1" applyAlignment="1">
      <alignment horizontal="left"/>
    </xf>
    <xf numFmtId="167" fontId="22" fillId="0" borderId="0" xfId="3" applyNumberFormat="1" applyFont="1" applyAlignment="1">
      <alignment horizontal="left"/>
    </xf>
    <xf numFmtId="0" fontId="39" fillId="0" borderId="0" xfId="3" applyFont="1" applyAlignment="1">
      <alignment horizontal="right"/>
    </xf>
    <xf numFmtId="0" fontId="39" fillId="0" borderId="0" xfId="3" applyFont="1" applyAlignment="1">
      <alignment horizontal="right" wrapText="1"/>
    </xf>
    <xf numFmtId="44" fontId="8" fillId="3" borderId="1" xfId="9" applyNumberFormat="1" applyFont="1" applyFill="1" applyBorder="1" applyProtection="1">
      <protection locked="0"/>
    </xf>
    <xf numFmtId="44" fontId="9" fillId="0" borderId="3" xfId="10" applyFont="1" applyFill="1" applyBorder="1" applyAlignment="1"/>
    <xf numFmtId="0" fontId="35" fillId="0" borderId="0" xfId="3" applyFont="1" applyAlignment="1">
      <alignment horizontal="left" indent="8"/>
    </xf>
    <xf numFmtId="167" fontId="35" fillId="0" borderId="0" xfId="3" applyNumberFormat="1" applyFont="1" applyAlignment="1">
      <alignment horizontal="left" indent="8"/>
    </xf>
    <xf numFmtId="14" fontId="40" fillId="0" borderId="0" xfId="11" applyNumberFormat="1" applyFont="1" applyAlignment="1">
      <alignment vertical="top"/>
    </xf>
    <xf numFmtId="0" fontId="41" fillId="0" borderId="0" xfId="0" applyFont="1"/>
    <xf numFmtId="49" fontId="41" fillId="0" borderId="0" xfId="0" applyNumberFormat="1" applyFont="1" applyAlignment="1">
      <alignment horizontal="right"/>
    </xf>
    <xf numFmtId="0" fontId="10" fillId="0" borderId="0" xfId="0" applyFont="1" applyAlignment="1">
      <alignment vertical="top" wrapText="1"/>
    </xf>
    <xf numFmtId="0" fontId="0" fillId="0" borderId="0" xfId="0" applyAlignment="1">
      <alignment vertical="top" wrapText="1"/>
    </xf>
    <xf numFmtId="0" fontId="10" fillId="0" borderId="0" xfId="0" applyFont="1" applyAlignment="1">
      <alignment horizontal="left" vertical="top" wrapText="1"/>
    </xf>
    <xf numFmtId="10" fontId="8" fillId="0" borderId="0" xfId="7" applyNumberFormat="1" applyFont="1" applyProtection="1"/>
    <xf numFmtId="0" fontId="10" fillId="0" borderId="0" xfId="4" applyFont="1" applyAlignment="1">
      <alignment horizontal="left"/>
    </xf>
    <xf numFmtId="0" fontId="10" fillId="0" borderId="0" xfId="4" applyFont="1" applyAlignment="1">
      <alignment horizontal="justify" wrapText="1"/>
    </xf>
    <xf numFmtId="0" fontId="0" fillId="0" borderId="0" xfId="0" applyAlignment="1">
      <alignment horizontal="justify" wrapText="1"/>
    </xf>
    <xf numFmtId="0" fontId="10" fillId="0" borderId="0" xfId="4" applyFont="1" applyAlignment="1">
      <alignment horizontal="distributed" vertical="justify"/>
    </xf>
    <xf numFmtId="0" fontId="0" fillId="0" borderId="0" xfId="0" applyAlignment="1">
      <alignment horizontal="distributed" vertical="justify"/>
    </xf>
    <xf numFmtId="0" fontId="33" fillId="0" borderId="0" xfId="4" applyFont="1" applyAlignment="1">
      <alignment horizontal="center"/>
    </xf>
    <xf numFmtId="0" fontId="20" fillId="0" borderId="0" xfId="4" applyFont="1" applyAlignment="1">
      <alignment horizontal="center"/>
    </xf>
    <xf numFmtId="0" fontId="17" fillId="0" borderId="0" xfId="4" applyFont="1" applyAlignment="1">
      <alignment horizontal="left"/>
    </xf>
    <xf numFmtId="0" fontId="10" fillId="0" borderId="0" xfId="4" applyFont="1" applyAlignment="1">
      <alignment horizontal="justify" vertical="top" wrapText="1"/>
    </xf>
    <xf numFmtId="0" fontId="18" fillId="0" borderId="0" xfId="4" applyFont="1" applyAlignment="1">
      <alignment horizontal="justify" wrapText="1"/>
    </xf>
    <xf numFmtId="0" fontId="42" fillId="3" borderId="0" xfId="0" applyFont="1" applyFill="1" applyAlignment="1" applyProtection="1">
      <alignment horizontal="center" vertical="center"/>
      <protection locked="0"/>
    </xf>
    <xf numFmtId="0" fontId="24" fillId="0" borderId="0" xfId="0" applyFont="1" applyAlignment="1">
      <alignment horizontal="center"/>
    </xf>
    <xf numFmtId="167" fontId="25" fillId="3" borderId="1" xfId="0" applyNumberFormat="1" applyFont="1" applyFill="1" applyBorder="1" applyAlignment="1" applyProtection="1">
      <alignment horizontal="center"/>
      <protection locked="0"/>
    </xf>
    <xf numFmtId="0" fontId="12" fillId="0" borderId="0" xfId="0" applyFont="1" applyAlignment="1">
      <alignment horizontal="center" vertical="center" wrapText="1"/>
    </xf>
    <xf numFmtId="0" fontId="25" fillId="3" borderId="1" xfId="0" applyFont="1" applyFill="1" applyBorder="1" applyAlignment="1" applyProtection="1">
      <alignment horizontal="center"/>
      <protection locked="0"/>
    </xf>
    <xf numFmtId="0" fontId="10" fillId="0" borderId="0" xfId="0" applyFont="1" applyAlignment="1">
      <alignment horizontal="right" vertical="top" wrapText="1"/>
    </xf>
    <xf numFmtId="168" fontId="0" fillId="3" borderId="14" xfId="0" applyNumberFormat="1" applyFill="1" applyBorder="1" applyAlignment="1" applyProtection="1">
      <alignment horizontal="left" wrapText="1"/>
      <protection locked="0"/>
    </xf>
    <xf numFmtId="0" fontId="10" fillId="3" borderId="1" xfId="0" applyFont="1" applyFill="1" applyBorder="1" applyAlignment="1" applyProtection="1">
      <alignment horizontal="left" vertical="top" wrapText="1" readingOrder="1"/>
      <protection locked="0"/>
    </xf>
    <xf numFmtId="0" fontId="10" fillId="3" borderId="1" xfId="0" applyFont="1" applyFill="1" applyBorder="1" applyAlignment="1" applyProtection="1">
      <alignment horizontal="left" vertical="top" wrapText="1"/>
      <protection locked="0"/>
    </xf>
    <xf numFmtId="167" fontId="8" fillId="3" borderId="1" xfId="0" applyNumberFormat="1" applyFont="1" applyFill="1" applyBorder="1" applyAlignment="1" applyProtection="1">
      <alignment horizontal="left" vertical="center"/>
      <protection locked="0"/>
    </xf>
    <xf numFmtId="0" fontId="8" fillId="3" borderId="1" xfId="0" applyFont="1" applyFill="1" applyBorder="1" applyAlignment="1" applyProtection="1">
      <alignment horizontal="left" vertical="center"/>
      <protection locked="0"/>
    </xf>
    <xf numFmtId="0" fontId="10" fillId="3" borderId="0" xfId="0" applyFont="1" applyFill="1" applyAlignment="1" applyProtection="1">
      <alignment horizontal="left" vertical="top" wrapText="1" readingOrder="1"/>
      <protection locked="0"/>
    </xf>
    <xf numFmtId="3" fontId="10" fillId="3" borderId="1" xfId="0" applyNumberFormat="1" applyFont="1" applyFill="1" applyBorder="1" applyAlignment="1" applyProtection="1">
      <alignment horizontal="center" vertical="top" wrapText="1"/>
      <protection locked="0"/>
    </xf>
    <xf numFmtId="0" fontId="9" fillId="0" borderId="9" xfId="0" applyFont="1" applyBorder="1" applyAlignment="1">
      <alignment horizontal="center"/>
    </xf>
    <xf numFmtId="0" fontId="0" fillId="0" borderId="4" xfId="0" applyBorder="1"/>
    <xf numFmtId="0" fontId="0" fillId="0" borderId="8" xfId="0" applyBorder="1"/>
    <xf numFmtId="0" fontId="9" fillId="0" borderId="10" xfId="0" applyFont="1" applyBorder="1" applyAlignment="1">
      <alignment horizontal="center"/>
    </xf>
    <xf numFmtId="0" fontId="9" fillId="0" borderId="1" xfId="0" applyFont="1" applyBorder="1" applyAlignment="1">
      <alignment horizontal="center"/>
    </xf>
    <xf numFmtId="0" fontId="9" fillId="0" borderId="11" xfId="0" applyFont="1" applyBorder="1" applyAlignment="1">
      <alignment horizontal="center"/>
    </xf>
    <xf numFmtId="167" fontId="12" fillId="0" borderId="0" xfId="0" applyNumberFormat="1" applyFont="1" applyAlignment="1">
      <alignment horizontal="left"/>
    </xf>
    <xf numFmtId="44" fontId="9" fillId="0" borderId="4" xfId="10" applyFont="1" applyFill="1" applyBorder="1" applyAlignment="1">
      <alignment horizontal="left"/>
    </xf>
    <xf numFmtId="44" fontId="9" fillId="0" borderId="1" xfId="10" applyFont="1" applyFill="1" applyBorder="1" applyAlignment="1">
      <alignment horizontal="left"/>
    </xf>
    <xf numFmtId="49" fontId="27" fillId="0" borderId="4" xfId="0" applyNumberFormat="1" applyFont="1" applyBorder="1" applyAlignment="1">
      <alignment horizontal="center" vertical="center"/>
    </xf>
    <xf numFmtId="49" fontId="27" fillId="0" borderId="1" xfId="0" applyNumberFormat="1" applyFont="1" applyBorder="1" applyAlignment="1">
      <alignment horizontal="center" vertical="center"/>
    </xf>
    <xf numFmtId="49" fontId="27" fillId="0" borderId="0" xfId="0" applyNumberFormat="1" applyFont="1" applyAlignment="1">
      <alignment horizontal="center" vertical="center"/>
    </xf>
    <xf numFmtId="0" fontId="8" fillId="3" borderId="1" xfId="0" applyFont="1" applyFill="1" applyBorder="1" applyAlignment="1" applyProtection="1">
      <alignment horizontal="left"/>
      <protection locked="0"/>
    </xf>
    <xf numFmtId="167" fontId="8" fillId="3" borderId="1" xfId="0" applyNumberFormat="1" applyFont="1" applyFill="1" applyBorder="1" applyAlignment="1" applyProtection="1">
      <alignment horizontal="left"/>
      <protection locked="0"/>
    </xf>
    <xf numFmtId="0" fontId="8" fillId="3" borderId="1" xfId="0" applyFont="1" applyFill="1" applyBorder="1" applyAlignment="1" applyProtection="1">
      <alignment horizontal="center"/>
      <protection locked="0"/>
    </xf>
    <xf numFmtId="0" fontId="22" fillId="0" borderId="0" xfId="0" applyFont="1" applyAlignment="1">
      <alignment horizontal="center" vertical="center"/>
    </xf>
    <xf numFmtId="49" fontId="22" fillId="0" borderId="0" xfId="0" applyNumberFormat="1" applyFont="1" applyAlignment="1">
      <alignment horizontal="center" vertical="center"/>
    </xf>
  </cellXfs>
  <cellStyles count="16">
    <cellStyle name="Comma (0)" xfId="5" xr:uid="{00000000-0005-0000-0000-000000000000}"/>
    <cellStyle name="Comma [0]" xfId="8" builtinId="6"/>
    <cellStyle name="Currency" xfId="10" builtinId="4"/>
    <cellStyle name="Currency (0)" xfId="6" xr:uid="{00000000-0005-0000-0000-000003000000}"/>
    <cellStyle name="Currency [0]" xfId="9" builtinId="7"/>
    <cellStyle name="Currency 2" xfId="2" xr:uid="{00000000-0005-0000-0000-000005000000}"/>
    <cellStyle name="Currency_Reconciliations" xfId="12" xr:uid="{00000000-0005-0000-0000-000006000000}"/>
    <cellStyle name="Followed Hyperlink" xfId="14" builtinId="9" hidden="1"/>
    <cellStyle name="Hyperlink" xfId="13" builtinId="8" hidden="1"/>
    <cellStyle name="Normal" xfId="0" builtinId="0"/>
    <cellStyle name="Normal 2" xfId="1" xr:uid="{00000000-0005-0000-0000-00000A000000}"/>
    <cellStyle name="Normal 3" xfId="3" xr:uid="{00000000-0005-0000-0000-00000B000000}"/>
    <cellStyle name="Normal 3 2" xfId="15" xr:uid="{1E91176A-E938-4755-87F3-CDCE2AAB11C1}"/>
    <cellStyle name="Normal 4" xfId="4" xr:uid="{00000000-0005-0000-0000-00000C000000}"/>
    <cellStyle name="Normal_Reconciliations" xfId="11" xr:uid="{00000000-0005-0000-0000-00000D000000}"/>
    <cellStyle name="Percent" xfId="7" builtinId="5"/>
  </cellStyles>
  <dxfs count="3">
    <dxf>
      <font>
        <b val="0"/>
        <i val="0"/>
        <strike val="0"/>
        <condense val="0"/>
        <extend val="0"/>
        <outline val="0"/>
        <shadow val="0"/>
        <u val="none"/>
        <vertAlign val="baseline"/>
        <sz val="11"/>
        <color theme="1"/>
        <name val="Times New Roman"/>
        <scheme val="none"/>
      </font>
      <fill>
        <patternFill patternType="none">
          <fgColor indexed="64"/>
          <bgColor indexed="65"/>
        </patternFill>
      </fill>
      <alignment horizontal="left" vertical="bottom" textRotation="0" wrapText="0" indent="2" justifyLastLine="0" shrinkToFit="0" readingOrder="0"/>
    </dxf>
    <dxf>
      <font>
        <b val="0"/>
        <i val="0"/>
        <strike val="0"/>
        <condense val="0"/>
        <extend val="0"/>
        <outline val="0"/>
        <shadow val="0"/>
        <u val="none"/>
        <vertAlign val="baseline"/>
        <sz val="11"/>
        <color theme="1"/>
        <name val="Times New Roman"/>
        <scheme val="none"/>
      </font>
      <fill>
        <patternFill patternType="none">
          <fgColor indexed="64"/>
          <bgColor indexed="65"/>
        </patternFill>
      </fill>
      <alignment horizontal="left" vertical="bottom" textRotation="0" wrapText="0" indent="2" justifyLastLine="0" shrinkToFit="0" readingOrder="0"/>
    </dxf>
    <dxf>
      <font>
        <b val="0"/>
        <i val="0"/>
        <strike val="0"/>
        <condense val="0"/>
        <extend val="0"/>
        <outline val="0"/>
        <shadow val="0"/>
        <u val="none"/>
        <vertAlign val="baseline"/>
        <sz val="11"/>
        <color theme="1"/>
        <name val="Times New Roman"/>
        <scheme val="none"/>
      </font>
      <fill>
        <patternFill patternType="none">
          <fgColor indexed="64"/>
          <bgColor indexed="65"/>
        </patternFill>
      </fill>
      <alignment horizontal="left" vertical="bottom" textRotation="0" wrapText="0" indent="2" justifyLastLine="0" shrinkToFit="0" readingOrder="0"/>
    </dxf>
  </dxfs>
  <tableStyles count="1" defaultTableStyle="TableStyleMedium9" defaultPivotStyle="PivotStyleLight16">
    <tableStyle name="Invisible" pivot="0" table="0" count="0" xr9:uid="{0EB7CD5F-3BC2-4D97-9254-2575A0BBC582}"/>
  </tableStyles>
  <colors>
    <mruColors>
      <color rgb="FF0033CC"/>
      <color rgb="FF5B94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101600</xdr:colOff>
      <xdr:row>37</xdr:row>
      <xdr:rowOff>25400</xdr:rowOff>
    </xdr:from>
    <xdr:to>
      <xdr:col>6</xdr:col>
      <xdr:colOff>292100</xdr:colOff>
      <xdr:row>37</xdr:row>
      <xdr:rowOff>215900</xdr:rowOff>
    </xdr:to>
    <xdr:sp macro="" textlink="">
      <xdr:nvSpPr>
        <xdr:cNvPr id="3086" name="OptionButton2" hidden="1">
          <a:extLst>
            <a:ext uri="{63B3BB69-23CF-44E3-9099-C40C66FF867C}">
              <a14:compatExt xmlns:a14="http://schemas.microsoft.com/office/drawing/2010/main" spid="_x0000_s3086"/>
            </a:ext>
            <a:ext uri="{FF2B5EF4-FFF2-40B4-BE49-F238E27FC236}">
              <a16:creationId xmlns:a16="http://schemas.microsoft.com/office/drawing/2014/main" id="{00000000-0008-0000-0100-00000E0C0000}"/>
            </a:ext>
          </a:extLst>
        </xdr:cNvPr>
        <xdr:cNvSpPr/>
      </xdr:nvSpPr>
      <xdr:spPr>
        <a:xfrm>
          <a:off x="0" y="0"/>
          <a:ext cx="0" cy="0"/>
        </a:xfrm>
        <a:prstGeom prst="rect">
          <a:avLst/>
        </a:prstGeom>
      </xdr:spPr>
    </xdr:sp>
    <xdr:clientData/>
  </xdr:twoCellAnchor>
  <xdr:twoCellAnchor editAs="oneCell">
    <xdr:from>
      <xdr:col>2</xdr:col>
      <xdr:colOff>257175</xdr:colOff>
      <xdr:row>5</xdr:row>
      <xdr:rowOff>123825</xdr:rowOff>
    </xdr:from>
    <xdr:to>
      <xdr:col>5</xdr:col>
      <xdr:colOff>584740</xdr:colOff>
      <xdr:row>17</xdr:row>
      <xdr:rowOff>151585</xdr:rowOff>
    </xdr:to>
    <xdr:pic>
      <xdr:nvPicPr>
        <xdr:cNvPr id="3" name="Picture 2" descr="State Seal-B&amp;W.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1638300" y="1076325"/>
          <a:ext cx="2342102" cy="2313760"/>
        </a:xfrm>
        <a:prstGeom prst="rect">
          <a:avLst/>
        </a:prstGeom>
      </xdr:spPr>
    </xdr:pic>
    <xdr:clientData/>
  </xdr:twoCellAnchor>
  <xdr:twoCellAnchor editAs="oneCell">
    <xdr:from>
      <xdr:col>6</xdr:col>
      <xdr:colOff>121708</xdr:colOff>
      <xdr:row>0</xdr:row>
      <xdr:rowOff>157691</xdr:rowOff>
    </xdr:from>
    <xdr:to>
      <xdr:col>8</xdr:col>
      <xdr:colOff>441325</xdr:colOff>
      <xdr:row>5</xdr:row>
      <xdr:rowOff>14816</xdr:rowOff>
    </xdr:to>
    <xdr:pic>
      <xdr:nvPicPr>
        <xdr:cNvPr id="4" name="Picture 3" descr="PUCN Logo.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grayscl/>
        </a:blip>
        <a:stretch>
          <a:fillRect/>
        </a:stretch>
      </xdr:blipFill>
      <xdr:spPr>
        <a:xfrm>
          <a:off x="4236508" y="157691"/>
          <a:ext cx="1567392" cy="809625"/>
        </a:xfrm>
        <a:prstGeom prst="rect">
          <a:avLst/>
        </a:prstGeom>
      </xdr:spPr>
    </xdr:pic>
    <xdr:clientData/>
  </xdr:twoCellAnchor>
  <xdr:twoCellAnchor editAs="oneCell">
    <xdr:from>
      <xdr:col>6</xdr:col>
      <xdr:colOff>88900</xdr:colOff>
      <xdr:row>36</xdr:row>
      <xdr:rowOff>25400</xdr:rowOff>
    </xdr:from>
    <xdr:to>
      <xdr:col>6</xdr:col>
      <xdr:colOff>292100</xdr:colOff>
      <xdr:row>37</xdr:row>
      <xdr:rowOff>0</xdr:rowOff>
    </xdr:to>
    <xdr:sp macro="" textlink="">
      <xdr:nvSpPr>
        <xdr:cNvPr id="3085" name="OptionButton1" hidden="1">
          <a:extLst>
            <a:ext uri="{63B3BB69-23CF-44E3-9099-C40C66FF867C}">
              <a14:compatExt xmlns:a14="http://schemas.microsoft.com/office/drawing/2010/main" spid="_x0000_s3085"/>
            </a:ext>
            <a:ext uri="{FF2B5EF4-FFF2-40B4-BE49-F238E27FC236}">
              <a16:creationId xmlns:a16="http://schemas.microsoft.com/office/drawing/2014/main" id="{00000000-0008-0000-0100-00000D0C0000}"/>
            </a:ext>
          </a:extLst>
        </xdr:cNvPr>
        <xdr:cNvSpPr/>
      </xdr:nvSpPr>
      <xdr:spPr>
        <a:xfrm>
          <a:off x="0" y="0"/>
          <a:ext cx="0" cy="0"/>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6</xdr:col>
          <xdr:colOff>104775</xdr:colOff>
          <xdr:row>36</xdr:row>
          <xdr:rowOff>28575</xdr:rowOff>
        </xdr:from>
        <xdr:to>
          <xdr:col>6</xdr:col>
          <xdr:colOff>304800</xdr:colOff>
          <xdr:row>37</xdr:row>
          <xdr:rowOff>9525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37</xdr:row>
          <xdr:rowOff>28575</xdr:rowOff>
        </xdr:from>
        <xdr:to>
          <xdr:col>6</xdr:col>
          <xdr:colOff>304800</xdr:colOff>
          <xdr:row>38</xdr:row>
          <xdr:rowOff>9525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19050</xdr:colOff>
      <xdr:row>18</xdr:row>
      <xdr:rowOff>0</xdr:rowOff>
    </xdr:from>
    <xdr:to>
      <xdr:col>10</xdr:col>
      <xdr:colOff>0</xdr:colOff>
      <xdr:row>18</xdr:row>
      <xdr:rowOff>0</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428625" y="3381375"/>
          <a:ext cx="579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19</xdr:row>
      <xdr:rowOff>0</xdr:rowOff>
    </xdr:from>
    <xdr:to>
      <xdr:col>9</xdr:col>
      <xdr:colOff>676275</xdr:colOff>
      <xdr:row>19</xdr:row>
      <xdr:rowOff>0</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419100" y="3571875"/>
          <a:ext cx="579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24</xdr:row>
      <xdr:rowOff>0</xdr:rowOff>
    </xdr:from>
    <xdr:to>
      <xdr:col>9</xdr:col>
      <xdr:colOff>676275</xdr:colOff>
      <xdr:row>24</xdr:row>
      <xdr:rowOff>0</xdr:rowOff>
    </xdr:to>
    <xdr:cxnSp macro="">
      <xdr:nvCxnSpPr>
        <xdr:cNvPr id="5" name="Straight Connector 4">
          <a:extLst>
            <a:ext uri="{FF2B5EF4-FFF2-40B4-BE49-F238E27FC236}">
              <a16:creationId xmlns:a16="http://schemas.microsoft.com/office/drawing/2014/main" id="{00000000-0008-0000-0200-000005000000}"/>
            </a:ext>
          </a:extLst>
        </xdr:cNvPr>
        <xdr:cNvCxnSpPr/>
      </xdr:nvCxnSpPr>
      <xdr:spPr>
        <a:xfrm>
          <a:off x="419100" y="4524375"/>
          <a:ext cx="579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7937</xdr:colOff>
      <xdr:row>77</xdr:row>
      <xdr:rowOff>0</xdr:rowOff>
    </xdr:from>
    <xdr:to>
      <xdr:col>9</xdr:col>
      <xdr:colOff>671512</xdr:colOff>
      <xdr:row>77</xdr:row>
      <xdr:rowOff>0</xdr:rowOff>
    </xdr:to>
    <xdr:cxnSp macro="">
      <xdr:nvCxnSpPr>
        <xdr:cNvPr id="14" name="Straight Connector 13">
          <a:extLst>
            <a:ext uri="{FF2B5EF4-FFF2-40B4-BE49-F238E27FC236}">
              <a16:creationId xmlns:a16="http://schemas.microsoft.com/office/drawing/2014/main" id="{00000000-0008-0000-0200-00000E000000}"/>
            </a:ext>
          </a:extLst>
        </xdr:cNvPr>
        <xdr:cNvCxnSpPr/>
      </xdr:nvCxnSpPr>
      <xdr:spPr>
        <a:xfrm>
          <a:off x="412750" y="15009813"/>
          <a:ext cx="57673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7937</xdr:colOff>
      <xdr:row>76</xdr:row>
      <xdr:rowOff>0</xdr:rowOff>
    </xdr:from>
    <xdr:to>
      <xdr:col>9</xdr:col>
      <xdr:colOff>671512</xdr:colOff>
      <xdr:row>76</xdr:row>
      <xdr:rowOff>0</xdr:rowOff>
    </xdr:to>
    <xdr:cxnSp macro="">
      <xdr:nvCxnSpPr>
        <xdr:cNvPr id="15" name="Straight Connector 14">
          <a:extLst>
            <a:ext uri="{FF2B5EF4-FFF2-40B4-BE49-F238E27FC236}">
              <a16:creationId xmlns:a16="http://schemas.microsoft.com/office/drawing/2014/main" id="{00000000-0008-0000-0200-00000F000000}"/>
            </a:ext>
          </a:extLst>
        </xdr:cNvPr>
        <xdr:cNvCxnSpPr/>
      </xdr:nvCxnSpPr>
      <xdr:spPr>
        <a:xfrm>
          <a:off x="412750" y="14819313"/>
          <a:ext cx="57673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63500</xdr:colOff>
      <xdr:row>22</xdr:row>
      <xdr:rowOff>190500</xdr:rowOff>
    </xdr:from>
    <xdr:to>
      <xdr:col>14</xdr:col>
      <xdr:colOff>296863</xdr:colOff>
      <xdr:row>52</xdr:row>
      <xdr:rowOff>25400</xdr:rowOff>
    </xdr:to>
    <xdr:sp macro="" textlink="">
      <xdr:nvSpPr>
        <xdr:cNvPr id="2049" name="Object 1" hidden="1">
          <a:extLst>
            <a:ext uri="{63B3BB69-23CF-44E3-9099-C40C66FF867C}">
              <a14:compatExt xmlns:a14="http://schemas.microsoft.com/office/drawing/2010/main" spid="_x0000_s2049"/>
            </a:ext>
            <a:ext uri="{FF2B5EF4-FFF2-40B4-BE49-F238E27FC236}">
              <a16:creationId xmlns:a16="http://schemas.microsoft.com/office/drawing/2014/main" id="{00000000-0008-0000-0800-000001080000}"/>
            </a:ext>
          </a:extLst>
        </xdr:cNvPr>
        <xdr:cNvSpPr/>
      </xdr:nvSpPr>
      <xdr:spPr>
        <a:xfrm>
          <a:off x="0" y="0"/>
          <a:ext cx="0" cy="0"/>
        </a:xfrm>
        <a:prstGeom prst="rect">
          <a:avLst/>
        </a:prstGeom>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1273968</xdr:colOff>
      <xdr:row>64</xdr:row>
      <xdr:rowOff>169069</xdr:rowOff>
    </xdr:from>
    <xdr:to>
      <xdr:col>2</xdr:col>
      <xdr:colOff>4302918</xdr:colOff>
      <xdr:row>64</xdr:row>
      <xdr:rowOff>169069</xdr:rowOff>
    </xdr:to>
    <xdr:cxnSp macro="">
      <xdr:nvCxnSpPr>
        <xdr:cNvPr id="34" name="Straight Connector 33">
          <a:extLst>
            <a:ext uri="{FF2B5EF4-FFF2-40B4-BE49-F238E27FC236}">
              <a16:creationId xmlns:a16="http://schemas.microsoft.com/office/drawing/2014/main" id="{00000000-0008-0000-0A00-000022000000}"/>
            </a:ext>
          </a:extLst>
        </xdr:cNvPr>
        <xdr:cNvCxnSpPr/>
      </xdr:nvCxnSpPr>
      <xdr:spPr>
        <a:xfrm>
          <a:off x="2289968" y="11249819"/>
          <a:ext cx="30289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258689</xdr:colOff>
      <xdr:row>65</xdr:row>
      <xdr:rowOff>128806</xdr:rowOff>
    </xdr:from>
    <xdr:to>
      <xdr:col>2</xdr:col>
      <xdr:colOff>4306814</xdr:colOff>
      <xdr:row>65</xdr:row>
      <xdr:rowOff>138331</xdr:rowOff>
    </xdr:to>
    <xdr:cxnSp macro="">
      <xdr:nvCxnSpPr>
        <xdr:cNvPr id="35" name="Straight Connector 34">
          <a:extLst>
            <a:ext uri="{FF2B5EF4-FFF2-40B4-BE49-F238E27FC236}">
              <a16:creationId xmlns:a16="http://schemas.microsoft.com/office/drawing/2014/main" id="{00000000-0008-0000-0A00-000023000000}"/>
            </a:ext>
          </a:extLst>
        </xdr:cNvPr>
        <xdr:cNvCxnSpPr/>
      </xdr:nvCxnSpPr>
      <xdr:spPr>
        <a:xfrm flipV="1">
          <a:off x="1263144" y="6155533"/>
          <a:ext cx="4048125" cy="95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1298862</xdr:colOff>
      <xdr:row>33</xdr:row>
      <xdr:rowOff>156730</xdr:rowOff>
    </xdr:from>
    <xdr:to>
      <xdr:col>2</xdr:col>
      <xdr:colOff>4327812</xdr:colOff>
      <xdr:row>33</xdr:row>
      <xdr:rowOff>156730</xdr:rowOff>
    </xdr:to>
    <xdr:cxnSp macro="">
      <xdr:nvCxnSpPr>
        <xdr:cNvPr id="10" name="Straight Connector 9">
          <a:extLst>
            <a:ext uri="{FF2B5EF4-FFF2-40B4-BE49-F238E27FC236}">
              <a16:creationId xmlns:a16="http://schemas.microsoft.com/office/drawing/2014/main" id="{00000000-0008-0000-0A00-00000A000000}"/>
            </a:ext>
          </a:extLst>
        </xdr:cNvPr>
        <xdr:cNvCxnSpPr/>
      </xdr:nvCxnSpPr>
      <xdr:spPr>
        <a:xfrm>
          <a:off x="2308512" y="5966980"/>
          <a:ext cx="30289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268431</xdr:colOff>
      <xdr:row>34</xdr:row>
      <xdr:rowOff>168853</xdr:rowOff>
    </xdr:from>
    <xdr:to>
      <xdr:col>2</xdr:col>
      <xdr:colOff>4316556</xdr:colOff>
      <xdr:row>35</xdr:row>
      <xdr:rowOff>6928</xdr:rowOff>
    </xdr:to>
    <xdr:cxnSp macro="">
      <xdr:nvCxnSpPr>
        <xdr:cNvPr id="11" name="Straight Connector 10">
          <a:extLst>
            <a:ext uri="{FF2B5EF4-FFF2-40B4-BE49-F238E27FC236}">
              <a16:creationId xmlns:a16="http://schemas.microsoft.com/office/drawing/2014/main" id="{00000000-0008-0000-0A00-00000B000000}"/>
            </a:ext>
          </a:extLst>
        </xdr:cNvPr>
        <xdr:cNvCxnSpPr/>
      </xdr:nvCxnSpPr>
      <xdr:spPr>
        <a:xfrm flipV="1">
          <a:off x="1278081" y="6150553"/>
          <a:ext cx="4048125" cy="95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34:C36" totalsRowShown="0" headerRowDxfId="2" dataDxfId="1">
  <autoFilter ref="C34:C36" xr:uid="{00000000-0009-0000-0100-000001000000}">
    <filterColumn colId="0" hiddenButton="1"/>
  </autoFilter>
  <tableColumns count="1">
    <tableColumn id="1" xr3:uid="{00000000-0010-0000-0000-000001000000}" name="Other (itemize):                                                                                     " dataDxfId="0"/>
  </tableColumns>
  <tableStyleInfo showFirstColumn="1"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M115"/>
  <sheetViews>
    <sheetView showGridLines="0" tabSelected="1" showRuler="0" view="pageLayout" zoomScaleSheetLayoutView="100" workbookViewId="0">
      <selection activeCell="M111" sqref="M111"/>
    </sheetView>
  </sheetViews>
  <sheetFormatPr defaultColWidth="9" defaultRowHeight="15" x14ac:dyDescent="0.25"/>
  <cols>
    <col min="1" max="1" width="4.875" style="108" customWidth="1"/>
    <col min="2" max="2" width="8" style="108" customWidth="1"/>
    <col min="3" max="3" width="10" style="108" customWidth="1"/>
    <col min="4" max="5" width="9" style="108"/>
    <col min="6" max="6" width="10" style="108" customWidth="1"/>
    <col min="7" max="7" width="9.625" style="108" customWidth="1"/>
    <col min="8" max="9" width="9" style="108"/>
    <col min="10" max="10" width="3.625" style="108" customWidth="1"/>
    <col min="11" max="11" width="9" style="108"/>
    <col min="12" max="12" width="11.5" style="108" customWidth="1"/>
    <col min="13" max="13" width="8" style="108" customWidth="1"/>
    <col min="14" max="14" width="25.625" style="108" customWidth="1"/>
    <col min="15" max="16384" width="9" style="108"/>
  </cols>
  <sheetData>
    <row r="1" spans="1:13" ht="12" customHeight="1" x14ac:dyDescent="0.25"/>
    <row r="2" spans="1:13" ht="18.75" customHeight="1" x14ac:dyDescent="0.3">
      <c r="A2" s="210" t="s">
        <v>0</v>
      </c>
      <c r="B2" s="210"/>
      <c r="C2" s="210"/>
      <c r="D2" s="210"/>
      <c r="E2" s="210"/>
      <c r="F2" s="210"/>
      <c r="G2" s="210"/>
      <c r="H2" s="210"/>
      <c r="I2" s="210"/>
      <c r="J2" s="210"/>
      <c r="K2" s="210"/>
      <c r="L2" s="210"/>
      <c r="M2" s="210"/>
    </row>
    <row r="3" spans="1:13" ht="16.5" customHeight="1" x14ac:dyDescent="0.3">
      <c r="A3" s="210" t="s">
        <v>1</v>
      </c>
      <c r="B3" s="210"/>
      <c r="C3" s="210"/>
      <c r="D3" s="210"/>
      <c r="E3" s="210"/>
      <c r="F3" s="210"/>
      <c r="G3" s="210"/>
      <c r="H3" s="210"/>
      <c r="I3" s="210"/>
      <c r="J3" s="210"/>
      <c r="K3" s="210"/>
      <c r="L3" s="210"/>
      <c r="M3" s="210"/>
    </row>
    <row r="4" spans="1:13" ht="16.5" customHeight="1" x14ac:dyDescent="0.3">
      <c r="A4" s="210" t="s">
        <v>427</v>
      </c>
      <c r="B4" s="210"/>
      <c r="C4" s="210"/>
      <c r="D4" s="210"/>
      <c r="E4" s="210"/>
      <c r="F4" s="210"/>
      <c r="G4" s="210"/>
      <c r="H4" s="210"/>
      <c r="I4" s="210"/>
      <c r="J4" s="210"/>
      <c r="K4" s="210"/>
      <c r="L4" s="210"/>
      <c r="M4" s="210"/>
    </row>
    <row r="5" spans="1:13" ht="9" customHeight="1" x14ac:dyDescent="0.25"/>
    <row r="6" spans="1:13" x14ac:dyDescent="0.25">
      <c r="B6" s="214" t="s">
        <v>2</v>
      </c>
      <c r="C6" s="214"/>
      <c r="D6" s="214"/>
      <c r="E6" s="214"/>
      <c r="F6" s="214"/>
      <c r="G6" s="214"/>
      <c r="H6" s="214"/>
      <c r="I6" s="214"/>
      <c r="J6" s="214"/>
      <c r="K6" s="214"/>
      <c r="L6" s="214"/>
      <c r="M6" s="214"/>
    </row>
    <row r="7" spans="1:13" x14ac:dyDescent="0.25">
      <c r="B7" s="214"/>
      <c r="C7" s="214"/>
      <c r="D7" s="214"/>
      <c r="E7" s="214"/>
      <c r="F7" s="214"/>
      <c r="G7" s="214"/>
      <c r="H7" s="214"/>
      <c r="I7" s="214"/>
      <c r="J7" s="214"/>
      <c r="K7" s="214"/>
      <c r="L7" s="214"/>
      <c r="M7" s="214"/>
    </row>
    <row r="8" spans="1:13" x14ac:dyDescent="0.25">
      <c r="B8" s="214"/>
      <c r="C8" s="214"/>
      <c r="D8" s="214"/>
      <c r="E8" s="214"/>
      <c r="F8" s="214"/>
      <c r="G8" s="214"/>
      <c r="H8" s="214"/>
      <c r="I8" s="214"/>
      <c r="J8" s="214"/>
      <c r="K8" s="214"/>
      <c r="L8" s="214"/>
      <c r="M8" s="214"/>
    </row>
    <row r="9" spans="1:13" ht="10.5" customHeight="1" x14ac:dyDescent="0.25"/>
    <row r="10" spans="1:13" ht="43.5" customHeight="1" x14ac:dyDescent="0.25">
      <c r="B10" s="206" t="s">
        <v>3</v>
      </c>
      <c r="C10" s="206"/>
      <c r="D10" s="206"/>
      <c r="E10" s="206"/>
      <c r="F10" s="206"/>
      <c r="G10" s="206"/>
      <c r="H10" s="206"/>
      <c r="I10" s="206"/>
      <c r="J10" s="206"/>
      <c r="K10" s="206"/>
      <c r="L10" s="206"/>
      <c r="M10" s="206"/>
    </row>
    <row r="11" spans="1:13" ht="9" customHeight="1" x14ac:dyDescent="0.25"/>
    <row r="12" spans="1:13" ht="30" customHeight="1" x14ac:dyDescent="0.25">
      <c r="B12" s="213" t="s">
        <v>4</v>
      </c>
      <c r="C12" s="213"/>
      <c r="D12" s="213"/>
      <c r="E12" s="213"/>
      <c r="F12" s="213"/>
      <c r="G12" s="213"/>
      <c r="H12" s="213"/>
      <c r="I12" s="213"/>
      <c r="J12" s="213"/>
      <c r="K12" s="213"/>
      <c r="L12" s="213"/>
      <c r="M12" s="213"/>
    </row>
    <row r="13" spans="1:13" ht="7.5" customHeight="1" x14ac:dyDescent="0.25">
      <c r="B13" s="110"/>
    </row>
    <row r="14" spans="1:13" x14ac:dyDescent="0.25">
      <c r="C14" s="110" t="s">
        <v>5</v>
      </c>
      <c r="H14" s="110" t="s">
        <v>5</v>
      </c>
    </row>
    <row r="15" spans="1:13" x14ac:dyDescent="0.25">
      <c r="C15" s="110" t="s">
        <v>6</v>
      </c>
      <c r="F15" s="111" t="s">
        <v>7</v>
      </c>
      <c r="H15" s="108" t="s">
        <v>8</v>
      </c>
    </row>
    <row r="16" spans="1:13" x14ac:dyDescent="0.25">
      <c r="C16" s="110" t="s">
        <v>9</v>
      </c>
      <c r="H16" s="108" t="s">
        <v>10</v>
      </c>
    </row>
    <row r="17" spans="1:13" ht="9" customHeight="1" x14ac:dyDescent="0.25"/>
    <row r="18" spans="1:13" x14ac:dyDescent="0.25">
      <c r="B18" s="206" t="s">
        <v>11</v>
      </c>
      <c r="C18" s="206"/>
      <c r="D18" s="206"/>
      <c r="E18" s="206"/>
      <c r="F18" s="206"/>
      <c r="G18" s="206"/>
      <c r="H18" s="206"/>
      <c r="I18" s="206"/>
      <c r="J18" s="206"/>
      <c r="K18" s="206"/>
      <c r="L18" s="206"/>
      <c r="M18" s="206"/>
    </row>
    <row r="19" spans="1:13" x14ac:dyDescent="0.25">
      <c r="B19" s="206"/>
      <c r="C19" s="206"/>
      <c r="D19" s="206"/>
      <c r="E19" s="206"/>
      <c r="F19" s="206"/>
      <c r="G19" s="206"/>
      <c r="H19" s="206"/>
      <c r="I19" s="206"/>
      <c r="J19" s="206"/>
      <c r="K19" s="206"/>
      <c r="L19" s="206"/>
      <c r="M19" s="206"/>
    </row>
    <row r="20" spans="1:13" ht="10.5" customHeight="1" x14ac:dyDescent="0.25"/>
    <row r="21" spans="1:13" x14ac:dyDescent="0.25">
      <c r="B21" s="206" t="s">
        <v>12</v>
      </c>
      <c r="C21" s="206"/>
      <c r="D21" s="206"/>
      <c r="E21" s="206"/>
      <c r="F21" s="206"/>
      <c r="G21" s="206"/>
      <c r="H21" s="206"/>
      <c r="I21" s="206"/>
      <c r="J21" s="206"/>
      <c r="K21" s="206"/>
      <c r="L21" s="206"/>
      <c r="M21" s="206"/>
    </row>
    <row r="22" spans="1:13" ht="29.25" customHeight="1" x14ac:dyDescent="0.25">
      <c r="B22" s="206"/>
      <c r="C22" s="206"/>
      <c r="D22" s="206"/>
      <c r="E22" s="206"/>
      <c r="F22" s="206"/>
      <c r="G22" s="206"/>
      <c r="H22" s="206"/>
      <c r="I22" s="206"/>
      <c r="J22" s="206"/>
      <c r="K22" s="206"/>
      <c r="L22" s="206"/>
      <c r="M22" s="206"/>
    </row>
    <row r="23" spans="1:13" ht="9" customHeight="1" x14ac:dyDescent="0.25">
      <c r="B23" s="110"/>
    </row>
    <row r="24" spans="1:13" x14ac:dyDescent="0.25">
      <c r="B24" s="206" t="s">
        <v>13</v>
      </c>
      <c r="C24" s="206"/>
      <c r="D24" s="206"/>
      <c r="E24" s="206"/>
      <c r="F24" s="206"/>
      <c r="G24" s="206"/>
      <c r="H24" s="206"/>
      <c r="I24" s="206"/>
      <c r="J24" s="206"/>
      <c r="K24" s="206"/>
      <c r="L24" s="206"/>
      <c r="M24" s="206"/>
    </row>
    <row r="25" spans="1:13" x14ac:dyDescent="0.25">
      <c r="B25" s="206"/>
      <c r="C25" s="206"/>
      <c r="D25" s="206"/>
      <c r="E25" s="206"/>
      <c r="F25" s="206"/>
      <c r="G25" s="206"/>
      <c r="H25" s="206"/>
      <c r="I25" s="206"/>
      <c r="J25" s="206"/>
      <c r="K25" s="206"/>
      <c r="L25" s="206"/>
      <c r="M25" s="206"/>
    </row>
    <row r="26" spans="1:13" ht="10.5" customHeight="1" x14ac:dyDescent="0.25">
      <c r="B26" s="110"/>
    </row>
    <row r="27" spans="1:13" ht="45" customHeight="1" x14ac:dyDescent="0.25">
      <c r="B27" s="213" t="s">
        <v>14</v>
      </c>
      <c r="C27" s="213"/>
      <c r="D27" s="213"/>
      <c r="E27" s="213"/>
      <c r="F27" s="213"/>
      <c r="G27" s="213"/>
      <c r="H27" s="213"/>
      <c r="I27" s="213"/>
      <c r="J27" s="213"/>
      <c r="K27" s="213"/>
      <c r="L27" s="213"/>
      <c r="M27" s="213"/>
    </row>
    <row r="28" spans="1:13" ht="9" customHeight="1" x14ac:dyDescent="0.25">
      <c r="B28" s="110"/>
    </row>
    <row r="29" spans="1:13" x14ac:dyDescent="0.25">
      <c r="B29" s="206" t="s">
        <v>15</v>
      </c>
      <c r="C29" s="206"/>
      <c r="D29" s="206"/>
      <c r="E29" s="206"/>
      <c r="F29" s="206"/>
      <c r="G29" s="206"/>
      <c r="H29" s="206"/>
      <c r="I29" s="206"/>
      <c r="J29" s="206"/>
      <c r="K29" s="206"/>
      <c r="L29" s="206"/>
      <c r="M29" s="206"/>
    </row>
    <row r="30" spans="1:13" x14ac:dyDescent="0.25">
      <c r="A30" s="4"/>
      <c r="B30" s="206"/>
      <c r="C30" s="206"/>
      <c r="D30" s="206"/>
      <c r="E30" s="206"/>
      <c r="F30" s="206"/>
      <c r="G30" s="206"/>
      <c r="H30" s="206"/>
      <c r="I30" s="206"/>
      <c r="J30" s="206"/>
      <c r="K30" s="206"/>
      <c r="L30" s="206"/>
      <c r="M30" s="206"/>
    </row>
    <row r="31" spans="1:13" x14ac:dyDescent="0.25">
      <c r="B31" s="206"/>
      <c r="C31" s="206"/>
      <c r="D31" s="206"/>
      <c r="E31" s="206"/>
      <c r="F31" s="206"/>
      <c r="G31" s="206"/>
      <c r="H31" s="206"/>
      <c r="I31" s="206"/>
      <c r="J31" s="206"/>
      <c r="K31" s="206"/>
      <c r="L31" s="206"/>
      <c r="M31" s="206"/>
    </row>
    <row r="32" spans="1:13" x14ac:dyDescent="0.25">
      <c r="B32" s="206"/>
      <c r="C32" s="206"/>
      <c r="D32" s="206"/>
      <c r="E32" s="206"/>
      <c r="F32" s="206"/>
      <c r="G32" s="206"/>
      <c r="H32" s="206"/>
      <c r="I32" s="206"/>
      <c r="J32" s="206"/>
      <c r="K32" s="206"/>
      <c r="L32" s="206"/>
      <c r="M32" s="206"/>
    </row>
    <row r="33" spans="2:13" ht="9" customHeight="1" x14ac:dyDescent="0.25"/>
    <row r="34" spans="2:13" x14ac:dyDescent="0.25">
      <c r="B34" s="206" t="s">
        <v>16</v>
      </c>
      <c r="C34" s="206"/>
      <c r="D34" s="206"/>
      <c r="E34" s="206"/>
      <c r="F34" s="206"/>
      <c r="G34" s="206"/>
      <c r="H34" s="206"/>
      <c r="I34" s="206"/>
      <c r="J34" s="206"/>
      <c r="K34" s="206"/>
      <c r="L34" s="206"/>
      <c r="M34" s="206"/>
    </row>
    <row r="35" spans="2:13" x14ac:dyDescent="0.25">
      <c r="B35" s="206"/>
      <c r="C35" s="206"/>
      <c r="D35" s="206"/>
      <c r="E35" s="206"/>
      <c r="F35" s="206"/>
      <c r="G35" s="206"/>
      <c r="H35" s="206"/>
      <c r="I35" s="206"/>
      <c r="J35" s="206"/>
      <c r="K35" s="206"/>
      <c r="L35" s="206"/>
      <c r="M35" s="206"/>
    </row>
    <row r="36" spans="2:13" x14ac:dyDescent="0.25">
      <c r="B36" s="206"/>
      <c r="C36" s="206"/>
      <c r="D36" s="206"/>
      <c r="E36" s="206"/>
      <c r="F36" s="206"/>
      <c r="G36" s="206"/>
      <c r="H36" s="206"/>
      <c r="I36" s="206"/>
      <c r="J36" s="206"/>
      <c r="K36" s="206"/>
      <c r="L36" s="206"/>
      <c r="M36" s="206"/>
    </row>
    <row r="37" spans="2:13" ht="9" customHeight="1" x14ac:dyDescent="0.25"/>
    <row r="38" spans="2:13" x14ac:dyDescent="0.25">
      <c r="B38" s="206" t="s">
        <v>17</v>
      </c>
      <c r="C38" s="206"/>
      <c r="D38" s="206"/>
      <c r="E38" s="206"/>
      <c r="F38" s="206"/>
      <c r="G38" s="206"/>
      <c r="H38" s="206"/>
      <c r="I38" s="206"/>
      <c r="J38" s="206"/>
      <c r="K38" s="206"/>
      <c r="L38" s="206"/>
      <c r="M38" s="206"/>
    </row>
    <row r="39" spans="2:13" x14ac:dyDescent="0.25">
      <c r="B39" s="206"/>
      <c r="C39" s="206"/>
      <c r="D39" s="206"/>
      <c r="E39" s="206"/>
      <c r="F39" s="206"/>
      <c r="G39" s="206"/>
      <c r="H39" s="206"/>
      <c r="I39" s="206"/>
      <c r="J39" s="206"/>
      <c r="K39" s="206"/>
      <c r="L39" s="206"/>
      <c r="M39" s="206"/>
    </row>
    <row r="40" spans="2:13" ht="9" customHeight="1" x14ac:dyDescent="0.25"/>
    <row r="41" spans="2:13" ht="13.9" customHeight="1" x14ac:dyDescent="0.25">
      <c r="B41" s="208" t="s">
        <v>426</v>
      </c>
      <c r="C41" s="209"/>
      <c r="D41" s="209"/>
      <c r="E41" s="209"/>
      <c r="F41" s="209"/>
      <c r="G41" s="209"/>
      <c r="H41" s="209"/>
      <c r="I41" s="209"/>
      <c r="J41" s="209"/>
      <c r="K41" s="209"/>
      <c r="L41" s="209"/>
      <c r="M41" s="209"/>
    </row>
    <row r="42" spans="2:13" ht="9" customHeight="1" x14ac:dyDescent="0.25"/>
    <row r="43" spans="2:13" x14ac:dyDescent="0.25">
      <c r="B43" s="212" t="s">
        <v>18</v>
      </c>
      <c r="C43" s="212"/>
      <c r="D43" s="212"/>
      <c r="E43" s="212"/>
      <c r="F43" s="212"/>
      <c r="G43" s="212"/>
      <c r="H43" s="212"/>
      <c r="I43" s="212"/>
      <c r="J43" s="212"/>
      <c r="K43" s="212"/>
      <c r="L43" s="212"/>
      <c r="M43" s="212"/>
    </row>
    <row r="44" spans="2:13" ht="10.5" customHeight="1" x14ac:dyDescent="0.25">
      <c r="B44" s="109"/>
    </row>
    <row r="45" spans="2:13" x14ac:dyDescent="0.25">
      <c r="B45" s="206" t="s">
        <v>19</v>
      </c>
      <c r="C45" s="207"/>
      <c r="D45" s="207"/>
      <c r="E45" s="207"/>
      <c r="F45" s="207"/>
      <c r="G45" s="207"/>
      <c r="H45" s="207"/>
      <c r="I45" s="207"/>
      <c r="J45" s="207"/>
      <c r="K45" s="207"/>
      <c r="L45" s="207"/>
      <c r="M45" s="207"/>
    </row>
    <row r="46" spans="2:13" x14ac:dyDescent="0.25">
      <c r="B46" s="207"/>
      <c r="C46" s="207"/>
      <c r="D46" s="207"/>
      <c r="E46" s="207"/>
      <c r="F46" s="207"/>
      <c r="G46" s="207"/>
      <c r="H46" s="207"/>
      <c r="I46" s="207"/>
      <c r="J46" s="207"/>
      <c r="K46" s="207"/>
      <c r="L46" s="207"/>
      <c r="M46" s="207"/>
    </row>
    <row r="47" spans="2:13" x14ac:dyDescent="0.25">
      <c r="B47" s="207"/>
      <c r="C47" s="207"/>
      <c r="D47" s="207"/>
      <c r="E47" s="207"/>
      <c r="F47" s="207"/>
      <c r="G47" s="207"/>
      <c r="H47" s="207"/>
      <c r="I47" s="207"/>
      <c r="J47" s="207"/>
      <c r="K47" s="207"/>
      <c r="L47" s="207"/>
      <c r="M47" s="207"/>
    </row>
    <row r="48" spans="2:13" x14ac:dyDescent="0.25">
      <c r="B48" s="207"/>
      <c r="C48" s="207"/>
      <c r="D48" s="207"/>
      <c r="E48" s="207"/>
      <c r="F48" s="207"/>
      <c r="G48" s="207"/>
      <c r="H48" s="207"/>
      <c r="I48" s="207"/>
      <c r="J48" s="207"/>
      <c r="K48" s="207"/>
      <c r="L48" s="207"/>
      <c r="M48" s="207"/>
    </row>
    <row r="49" spans="2:13" ht="28.5" customHeight="1" x14ac:dyDescent="0.25">
      <c r="B49" s="207"/>
      <c r="C49" s="207"/>
      <c r="D49" s="207"/>
      <c r="E49" s="207"/>
      <c r="F49" s="207"/>
      <c r="G49" s="207"/>
      <c r="H49" s="207"/>
      <c r="I49" s="207"/>
      <c r="J49" s="207"/>
      <c r="K49" s="207"/>
      <c r="L49" s="207"/>
      <c r="M49" s="207"/>
    </row>
    <row r="50" spans="2:13" ht="9" customHeight="1" x14ac:dyDescent="0.25"/>
    <row r="51" spans="2:13" ht="15" hidden="1" customHeight="1" x14ac:dyDescent="0.25">
      <c r="B51" s="206" t="s">
        <v>20</v>
      </c>
      <c r="C51" s="206"/>
      <c r="D51" s="206"/>
      <c r="E51" s="206"/>
      <c r="F51" s="206"/>
      <c r="G51" s="206"/>
      <c r="H51" s="206"/>
      <c r="I51" s="206"/>
      <c r="J51" s="206"/>
      <c r="K51" s="206"/>
      <c r="L51" s="206"/>
      <c r="M51" s="206"/>
    </row>
    <row r="52" spans="2:13" ht="15" hidden="1" customHeight="1" x14ac:dyDescent="0.25">
      <c r="B52" s="206"/>
      <c r="C52" s="206"/>
      <c r="D52" s="206"/>
      <c r="E52" s="206"/>
      <c r="F52" s="206"/>
      <c r="G52" s="206"/>
      <c r="H52" s="206"/>
      <c r="I52" s="206"/>
      <c r="J52" s="206"/>
      <c r="K52" s="206"/>
      <c r="L52" s="206"/>
      <c r="M52" s="206"/>
    </row>
    <row r="53" spans="2:13" ht="15" hidden="1" customHeight="1" x14ac:dyDescent="0.25">
      <c r="B53" s="206"/>
      <c r="C53" s="206"/>
      <c r="D53" s="206"/>
      <c r="E53" s="206"/>
      <c r="F53" s="206"/>
      <c r="G53" s="206"/>
      <c r="H53" s="206"/>
      <c r="I53" s="206"/>
      <c r="J53" s="206"/>
      <c r="K53" s="206"/>
      <c r="L53" s="206"/>
      <c r="M53" s="206"/>
    </row>
    <row r="54" spans="2:13" ht="15" customHeight="1" x14ac:dyDescent="0.25">
      <c r="B54" s="206"/>
      <c r="C54" s="206"/>
      <c r="D54" s="206"/>
      <c r="E54" s="206"/>
      <c r="F54" s="206"/>
      <c r="G54" s="206"/>
      <c r="H54" s="206"/>
      <c r="I54" s="206"/>
      <c r="J54" s="206"/>
      <c r="K54" s="206"/>
      <c r="L54" s="206"/>
      <c r="M54" s="206"/>
    </row>
    <row r="55" spans="2:13" ht="27" customHeight="1" x14ac:dyDescent="0.25">
      <c r="B55" s="206"/>
      <c r="C55" s="206"/>
      <c r="D55" s="206"/>
      <c r="E55" s="206"/>
      <c r="F55" s="206"/>
      <c r="G55" s="206"/>
      <c r="H55" s="206"/>
      <c r="I55" s="206"/>
      <c r="J55" s="206"/>
      <c r="K55" s="206"/>
      <c r="L55" s="206"/>
      <c r="M55" s="206"/>
    </row>
    <row r="56" spans="2:13" ht="15" customHeight="1" x14ac:dyDescent="0.25">
      <c r="B56" s="184"/>
      <c r="C56" s="184"/>
      <c r="D56" s="184"/>
      <c r="E56" s="184"/>
      <c r="F56" s="184"/>
      <c r="G56" s="184"/>
      <c r="H56" s="184"/>
      <c r="I56" s="184"/>
      <c r="J56" s="184"/>
      <c r="K56" s="184"/>
      <c r="L56" s="184"/>
      <c r="M56" s="184"/>
    </row>
    <row r="57" spans="2:13" ht="15" customHeight="1" x14ac:dyDescent="0.25">
      <c r="B57" s="184"/>
      <c r="C57" s="184"/>
      <c r="D57" s="184"/>
      <c r="E57" s="184"/>
      <c r="F57" s="184"/>
      <c r="G57" s="184"/>
      <c r="H57" s="184"/>
      <c r="I57" s="184"/>
      <c r="J57" s="184"/>
      <c r="K57" s="184"/>
      <c r="L57" s="184"/>
      <c r="M57" s="184"/>
    </row>
    <row r="59" spans="2:13" ht="18.75" x14ac:dyDescent="0.3">
      <c r="B59" s="211" t="s">
        <v>21</v>
      </c>
      <c r="C59" s="211"/>
      <c r="D59" s="211"/>
      <c r="E59" s="211"/>
      <c r="F59" s="211"/>
      <c r="G59" s="211"/>
      <c r="H59" s="211"/>
      <c r="I59" s="211"/>
      <c r="J59" s="211"/>
      <c r="K59" s="211"/>
      <c r="L59" s="211"/>
      <c r="M59" s="109"/>
    </row>
    <row r="61" spans="2:13" x14ac:dyDescent="0.25">
      <c r="B61" s="112" t="s">
        <v>22</v>
      </c>
    </row>
    <row r="62" spans="2:13" ht="18.75" customHeight="1" x14ac:dyDescent="0.25">
      <c r="B62" s="206" t="s">
        <v>23</v>
      </c>
      <c r="C62" s="207"/>
      <c r="D62" s="207"/>
      <c r="E62" s="207"/>
      <c r="F62" s="207"/>
      <c r="G62" s="207"/>
      <c r="H62" s="207"/>
      <c r="I62" s="207"/>
      <c r="J62" s="207"/>
      <c r="K62" s="207"/>
      <c r="L62" s="207"/>
      <c r="M62" s="207"/>
    </row>
    <row r="63" spans="2:13" x14ac:dyDescent="0.25">
      <c r="B63" s="207"/>
      <c r="C63" s="207"/>
      <c r="D63" s="207"/>
      <c r="E63" s="207"/>
      <c r="F63" s="207"/>
      <c r="G63" s="207"/>
      <c r="H63" s="207"/>
      <c r="I63" s="207"/>
      <c r="J63" s="207"/>
      <c r="K63" s="207"/>
      <c r="L63" s="207"/>
      <c r="M63" s="207"/>
    </row>
    <row r="64" spans="2:13" x14ac:dyDescent="0.25">
      <c r="B64" s="207"/>
      <c r="C64" s="207"/>
      <c r="D64" s="207"/>
      <c r="E64" s="207"/>
      <c r="F64" s="207"/>
      <c r="G64" s="207"/>
      <c r="H64" s="207"/>
      <c r="I64" s="207"/>
      <c r="J64" s="207"/>
      <c r="K64" s="207"/>
      <c r="L64" s="207"/>
      <c r="M64" s="207"/>
    </row>
    <row r="65" spans="2:13" ht="4.5" customHeight="1" x14ac:dyDescent="0.25"/>
    <row r="66" spans="2:13" x14ac:dyDescent="0.25">
      <c r="C66" s="206" t="s">
        <v>24</v>
      </c>
      <c r="D66" s="207"/>
      <c r="E66" s="207"/>
      <c r="F66" s="207"/>
      <c r="G66" s="207"/>
      <c r="H66" s="207"/>
      <c r="I66" s="207"/>
      <c r="J66" s="207"/>
      <c r="K66" s="207"/>
      <c r="L66" s="207"/>
      <c r="M66" s="207"/>
    </row>
    <row r="67" spans="2:13" x14ac:dyDescent="0.25">
      <c r="C67" s="207"/>
      <c r="D67" s="207"/>
      <c r="E67" s="207"/>
      <c r="F67" s="207"/>
      <c r="G67" s="207"/>
      <c r="H67" s="207"/>
      <c r="I67" s="207"/>
      <c r="J67" s="207"/>
      <c r="K67" s="207"/>
      <c r="L67" s="207"/>
      <c r="M67" s="207"/>
    </row>
    <row r="68" spans="2:13" ht="4.5" customHeight="1" x14ac:dyDescent="0.25"/>
    <row r="69" spans="2:13" x14ac:dyDescent="0.25">
      <c r="C69" s="206" t="s">
        <v>25</v>
      </c>
      <c r="D69" s="207"/>
      <c r="E69" s="207"/>
      <c r="F69" s="207"/>
      <c r="G69" s="207"/>
      <c r="H69" s="207"/>
      <c r="I69" s="207"/>
      <c r="J69" s="207"/>
      <c r="K69" s="207"/>
      <c r="L69" s="207"/>
      <c r="M69" s="207"/>
    </row>
    <row r="70" spans="2:13" x14ac:dyDescent="0.25">
      <c r="C70" s="207"/>
      <c r="D70" s="207"/>
      <c r="E70" s="207"/>
      <c r="F70" s="207"/>
      <c r="G70" s="207"/>
      <c r="H70" s="207"/>
      <c r="I70" s="207"/>
      <c r="J70" s="207"/>
      <c r="K70" s="207"/>
      <c r="L70" s="207"/>
      <c r="M70" s="207"/>
    </row>
    <row r="71" spans="2:13" ht="10.5" customHeight="1" x14ac:dyDescent="0.25"/>
    <row r="72" spans="2:13" x14ac:dyDescent="0.25">
      <c r="B72" s="112" t="s">
        <v>26</v>
      </c>
    </row>
    <row r="73" spans="2:13" ht="18.75" customHeight="1" x14ac:dyDescent="0.25">
      <c r="B73" s="206" t="s">
        <v>27</v>
      </c>
      <c r="C73" s="207"/>
      <c r="D73" s="207"/>
      <c r="E73" s="207"/>
      <c r="F73" s="207"/>
      <c r="G73" s="207"/>
      <c r="H73" s="207"/>
      <c r="I73" s="207"/>
      <c r="J73" s="207"/>
      <c r="K73" s="207"/>
      <c r="L73" s="207"/>
      <c r="M73" s="207"/>
    </row>
    <row r="74" spans="2:13" ht="15" customHeight="1" x14ac:dyDescent="0.25">
      <c r="B74" s="207"/>
      <c r="C74" s="207"/>
      <c r="D74" s="207"/>
      <c r="E74" s="207"/>
      <c r="F74" s="207"/>
      <c r="G74" s="207"/>
      <c r="H74" s="207"/>
      <c r="I74" s="207"/>
      <c r="J74" s="207"/>
      <c r="K74" s="207"/>
      <c r="L74" s="207"/>
      <c r="M74" s="207"/>
    </row>
    <row r="75" spans="2:13" ht="10.5" customHeight="1" x14ac:dyDescent="0.25"/>
    <row r="76" spans="2:13" x14ac:dyDescent="0.25">
      <c r="B76" s="206" t="s">
        <v>28</v>
      </c>
      <c r="C76" s="207"/>
      <c r="D76" s="207"/>
      <c r="E76" s="207"/>
      <c r="F76" s="207"/>
      <c r="G76" s="207"/>
      <c r="H76" s="207"/>
      <c r="I76" s="207"/>
      <c r="J76" s="207"/>
      <c r="K76" s="207"/>
      <c r="L76" s="207"/>
      <c r="M76" s="207"/>
    </row>
    <row r="77" spans="2:13" x14ac:dyDescent="0.25">
      <c r="B77" s="207"/>
      <c r="C77" s="207"/>
      <c r="D77" s="207"/>
      <c r="E77" s="207"/>
      <c r="F77" s="207"/>
      <c r="G77" s="207"/>
      <c r="H77" s="207"/>
      <c r="I77" s="207"/>
      <c r="J77" s="207"/>
      <c r="K77" s="207"/>
      <c r="L77" s="207"/>
      <c r="M77" s="207"/>
    </row>
    <row r="78" spans="2:13" ht="10.5" customHeight="1" x14ac:dyDescent="0.25"/>
    <row r="79" spans="2:13" ht="15" customHeight="1" x14ac:dyDescent="0.25">
      <c r="B79" s="205" t="s">
        <v>29</v>
      </c>
      <c r="C79" s="205"/>
      <c r="D79" s="205"/>
      <c r="E79" s="205"/>
      <c r="F79" s="205"/>
      <c r="G79" s="205"/>
      <c r="H79" s="205"/>
      <c r="I79" s="205"/>
      <c r="J79" s="205"/>
      <c r="K79" s="205"/>
      <c r="L79" s="205"/>
      <c r="M79" s="205"/>
    </row>
    <row r="80" spans="2:13" ht="10.5" customHeight="1" x14ac:dyDescent="0.25"/>
    <row r="81" spans="2:13" x14ac:dyDescent="0.25">
      <c r="B81" s="112" t="s">
        <v>30</v>
      </c>
    </row>
    <row r="82" spans="2:13" ht="18.75" customHeight="1" x14ac:dyDescent="0.25">
      <c r="B82" s="206" t="s">
        <v>31</v>
      </c>
      <c r="C82" s="207"/>
      <c r="D82" s="207"/>
      <c r="E82" s="207"/>
      <c r="F82" s="207"/>
      <c r="G82" s="207"/>
      <c r="H82" s="207"/>
      <c r="I82" s="207"/>
      <c r="J82" s="207"/>
      <c r="K82" s="207"/>
      <c r="L82" s="207"/>
      <c r="M82" s="207"/>
    </row>
    <row r="83" spans="2:13" ht="27.75" customHeight="1" x14ac:dyDescent="0.25">
      <c r="B83" s="207"/>
      <c r="C83" s="207"/>
      <c r="D83" s="207"/>
      <c r="E83" s="207"/>
      <c r="F83" s="207"/>
      <c r="G83" s="207"/>
      <c r="H83" s="207"/>
      <c r="I83" s="207"/>
      <c r="J83" s="207"/>
      <c r="K83" s="207"/>
      <c r="L83" s="207"/>
      <c r="M83" s="207"/>
    </row>
    <row r="84" spans="2:13" ht="10.5" customHeight="1" x14ac:dyDescent="0.25"/>
    <row r="85" spans="2:13" x14ac:dyDescent="0.25">
      <c r="B85" s="112" t="s">
        <v>32</v>
      </c>
    </row>
    <row r="86" spans="2:13" ht="18.75" customHeight="1" x14ac:dyDescent="0.25">
      <c r="B86" s="206" t="s">
        <v>33</v>
      </c>
      <c r="C86" s="207"/>
      <c r="D86" s="207"/>
      <c r="E86" s="207"/>
      <c r="F86" s="207"/>
      <c r="G86" s="207"/>
      <c r="H86" s="207"/>
      <c r="I86" s="207"/>
      <c r="J86" s="207"/>
      <c r="K86" s="207"/>
      <c r="L86" s="207"/>
      <c r="M86" s="207"/>
    </row>
    <row r="87" spans="2:13" x14ac:dyDescent="0.25">
      <c r="B87" s="207"/>
      <c r="C87" s="207"/>
      <c r="D87" s="207"/>
      <c r="E87" s="207"/>
      <c r="F87" s="207"/>
      <c r="G87" s="207"/>
      <c r="H87" s="207"/>
      <c r="I87" s="207"/>
      <c r="J87" s="207"/>
      <c r="K87" s="207"/>
      <c r="L87" s="207"/>
      <c r="M87" s="207"/>
    </row>
    <row r="88" spans="2:13" ht="10.5" customHeight="1" x14ac:dyDescent="0.25"/>
    <row r="89" spans="2:13" x14ac:dyDescent="0.25">
      <c r="B89" s="112" t="s">
        <v>34</v>
      </c>
    </row>
    <row r="90" spans="2:13" ht="18.75" customHeight="1" x14ac:dyDescent="0.25">
      <c r="B90" s="205" t="s">
        <v>35</v>
      </c>
      <c r="C90" s="205"/>
      <c r="D90" s="205"/>
      <c r="E90" s="205"/>
      <c r="F90" s="205"/>
      <c r="G90" s="205"/>
      <c r="H90" s="205"/>
      <c r="I90" s="205"/>
      <c r="J90" s="205"/>
      <c r="K90" s="205"/>
      <c r="L90" s="205"/>
      <c r="M90" s="205"/>
    </row>
    <row r="91" spans="2:13" ht="10.5" customHeight="1" x14ac:dyDescent="0.25"/>
    <row r="92" spans="2:13" x14ac:dyDescent="0.25">
      <c r="B92" s="112" t="s">
        <v>36</v>
      </c>
    </row>
    <row r="93" spans="2:13" ht="18.75" customHeight="1" x14ac:dyDescent="0.25">
      <c r="B93" s="206" t="s">
        <v>37</v>
      </c>
      <c r="C93" s="206"/>
      <c r="D93" s="206"/>
      <c r="E93" s="206"/>
      <c r="F93" s="206"/>
      <c r="G93" s="206"/>
      <c r="H93" s="206"/>
      <c r="I93" s="206"/>
      <c r="J93" s="206"/>
      <c r="K93" s="206"/>
      <c r="L93" s="206"/>
      <c r="M93" s="206"/>
    </row>
    <row r="94" spans="2:13" ht="15" customHeight="1" x14ac:dyDescent="0.25">
      <c r="B94" s="206"/>
      <c r="C94" s="206"/>
      <c r="D94" s="206"/>
      <c r="E94" s="206"/>
      <c r="F94" s="206"/>
      <c r="G94" s="206"/>
      <c r="H94" s="206"/>
      <c r="I94" s="206"/>
      <c r="J94" s="206"/>
      <c r="K94" s="206"/>
      <c r="L94" s="206"/>
      <c r="M94" s="206"/>
    </row>
    <row r="95" spans="2:13" ht="10.5" customHeight="1" x14ac:dyDescent="0.25">
      <c r="B95" s="112"/>
    </row>
    <row r="96" spans="2:13" x14ac:dyDescent="0.25">
      <c r="B96" s="112" t="s">
        <v>38</v>
      </c>
    </row>
    <row r="97" spans="2:13" ht="18.75" customHeight="1" x14ac:dyDescent="0.25">
      <c r="B97" s="206" t="s">
        <v>39</v>
      </c>
      <c r="C97" s="207"/>
      <c r="D97" s="207"/>
      <c r="E97" s="207"/>
      <c r="F97" s="207"/>
      <c r="G97" s="207"/>
      <c r="H97" s="207"/>
      <c r="I97" s="207"/>
      <c r="J97" s="207"/>
      <c r="K97" s="207"/>
      <c r="L97" s="207"/>
      <c r="M97" s="207"/>
    </row>
    <row r="98" spans="2:13" x14ac:dyDescent="0.25">
      <c r="B98" s="207"/>
      <c r="C98" s="207"/>
      <c r="D98" s="207"/>
      <c r="E98" s="207"/>
      <c r="F98" s="207"/>
      <c r="G98" s="207"/>
      <c r="H98" s="207"/>
      <c r="I98" s="207"/>
      <c r="J98" s="207"/>
      <c r="K98" s="207"/>
      <c r="L98" s="207"/>
      <c r="M98" s="207"/>
    </row>
    <row r="99" spans="2:13" x14ac:dyDescent="0.25">
      <c r="B99" s="207"/>
      <c r="C99" s="207"/>
      <c r="D99" s="207"/>
      <c r="E99" s="207"/>
      <c r="F99" s="207"/>
      <c r="G99" s="207"/>
      <c r="H99" s="207"/>
      <c r="I99" s="207"/>
      <c r="J99" s="207"/>
      <c r="K99" s="207"/>
      <c r="L99" s="207"/>
      <c r="M99" s="207"/>
    </row>
    <row r="100" spans="2:13" ht="28.5" customHeight="1" x14ac:dyDescent="0.25">
      <c r="B100" s="207"/>
      <c r="C100" s="207"/>
      <c r="D100" s="207"/>
      <c r="E100" s="207"/>
      <c r="F100" s="207"/>
      <c r="G100" s="207"/>
      <c r="H100" s="207"/>
      <c r="I100" s="207"/>
      <c r="J100" s="207"/>
      <c r="K100" s="207"/>
      <c r="L100" s="207"/>
      <c r="M100" s="207"/>
    </row>
    <row r="101" spans="2:13" ht="10.5" customHeight="1" x14ac:dyDescent="0.25">
      <c r="B101" s="112"/>
    </row>
    <row r="102" spans="2:13" x14ac:dyDescent="0.25">
      <c r="B102" s="112" t="s">
        <v>40</v>
      </c>
    </row>
    <row r="103" spans="2:13" ht="18.75" customHeight="1" x14ac:dyDescent="0.25">
      <c r="B103" s="206" t="s">
        <v>41</v>
      </c>
      <c r="C103" s="207"/>
      <c r="D103" s="207"/>
      <c r="E103" s="207"/>
      <c r="F103" s="207"/>
      <c r="G103" s="207"/>
      <c r="H103" s="207"/>
      <c r="I103" s="207"/>
      <c r="J103" s="207"/>
      <c r="K103" s="207"/>
      <c r="L103" s="207"/>
      <c r="M103" s="207"/>
    </row>
    <row r="104" spans="2:13" x14ac:dyDescent="0.25">
      <c r="B104" s="207"/>
      <c r="C104" s="207"/>
      <c r="D104" s="207"/>
      <c r="E104" s="207"/>
      <c r="F104" s="207"/>
      <c r="G104" s="207"/>
      <c r="H104" s="207"/>
      <c r="I104" s="207"/>
      <c r="J104" s="207"/>
      <c r="K104" s="207"/>
      <c r="L104" s="207"/>
      <c r="M104" s="207"/>
    </row>
    <row r="105" spans="2:13" ht="15" customHeight="1" x14ac:dyDescent="0.25"/>
    <row r="115" spans="11:11" x14ac:dyDescent="0.25">
      <c r="K115" s="185"/>
    </row>
  </sheetData>
  <sheetProtection algorithmName="SHA-512" hashValue="e3KzB1hsqpb4Y8ym6U7+2zgGwxbI/aWNJF7q8e35GL4S8+vNg9pK5+VCItGJ0GachX6X13XoOdoiDDGIJEuURg==" saltValue="reR9i/YD3xzr15t9cIqduQ==" spinCount="100000" sheet="1" selectLockedCells="1" selectUnlockedCells="1"/>
  <customSheetViews>
    <customSheetView guid="{5F6D8428-60EF-48C5-ADDC-BCD7FF61CA69}" showPageBreaks="1" printArea="1" topLeftCell="A165">
      <selection activeCell="H52" sqref="H52"/>
      <rowBreaks count="2" manualBreakCount="2">
        <brk id="52" max="16383" man="1"/>
        <brk id="107" max="9" man="1"/>
      </rowBreaks>
      <pageMargins left="0" right="0" top="0" bottom="0" header="0" footer="0"/>
      <pageSetup scale="92" orientation="portrait"/>
      <headerFooter>
        <oddFooter>&amp;CDocket no. 15-01005</oddFooter>
      </headerFooter>
    </customSheetView>
    <customSheetView guid="{E5A06249-98C3-4E85-8B71-5DCE560C1BD5}" topLeftCell="A165">
      <selection activeCell="H52" sqref="H52"/>
      <rowBreaks count="2" manualBreakCount="2">
        <brk id="52" max="16383" man="1"/>
        <brk id="107" max="9" man="1"/>
      </rowBreaks>
      <pageMargins left="0" right="0" top="0" bottom="0" header="0" footer="0"/>
      <pageSetup scale="92" orientation="portrait"/>
      <headerFooter>
        <oddFooter>&amp;CDocket no. 15-01005</oddFooter>
      </headerFooter>
    </customSheetView>
    <customSheetView guid="{F55E0429-B766-4435-8789-251BFCE0C338}" scale="90" showPageBreaks="1" printArea="1" view="pageBreakPreview" topLeftCell="A112">
      <selection activeCell="B97" sqref="B97:I97"/>
      <rowBreaks count="2" manualBreakCount="2">
        <brk id="52" max="16383" man="1"/>
        <brk id="113" max="9" man="1"/>
      </rowBreaks>
      <pageMargins left="0" right="0" top="0" bottom="0" header="0" footer="0"/>
      <pageSetup scale="76" orientation="portrait"/>
      <headerFooter>
        <oddFooter>&amp;LRevised 1/2015&amp;CDocket No. 15-01005</oddFooter>
      </headerFooter>
    </customSheetView>
    <customSheetView guid="{560A5679-D9C5-409C-A7EB-33C3B5CAD66D}" showPageBreaks="1" printArea="1" view="pageLayout">
      <selection activeCell="C3" sqref="C3"/>
      <rowBreaks count="1" manualBreakCount="1">
        <brk id="61" max="12" man="1"/>
      </rowBreaks>
      <pageMargins left="0" right="0" top="0" bottom="0" header="0" footer="0"/>
      <printOptions horizontalCentered="1"/>
      <pageSetup scale="81" orientation="portrait"/>
      <headerFooter>
        <oddFooter>&amp;CDocket No. 16-01005&amp;RRevised Jan 2016</oddFooter>
      </headerFooter>
    </customSheetView>
  </customSheetViews>
  <mergeCells count="30">
    <mergeCell ref="B41:M41"/>
    <mergeCell ref="A4:M4"/>
    <mergeCell ref="A2:M2"/>
    <mergeCell ref="A3:M3"/>
    <mergeCell ref="B59:L59"/>
    <mergeCell ref="B43:M43"/>
    <mergeCell ref="B10:M10"/>
    <mergeCell ref="B12:M12"/>
    <mergeCell ref="B27:M27"/>
    <mergeCell ref="B6:M8"/>
    <mergeCell ref="B18:M19"/>
    <mergeCell ref="B21:M22"/>
    <mergeCell ref="B24:M25"/>
    <mergeCell ref="B29:M32"/>
    <mergeCell ref="B34:M36"/>
    <mergeCell ref="B38:M39"/>
    <mergeCell ref="B62:M64"/>
    <mergeCell ref="C66:M67"/>
    <mergeCell ref="C69:M70"/>
    <mergeCell ref="B73:M74"/>
    <mergeCell ref="B45:M49"/>
    <mergeCell ref="B51:M55"/>
    <mergeCell ref="B90:M90"/>
    <mergeCell ref="B97:M100"/>
    <mergeCell ref="B103:M104"/>
    <mergeCell ref="B76:M77"/>
    <mergeCell ref="B79:M79"/>
    <mergeCell ref="B82:M83"/>
    <mergeCell ref="B86:M87"/>
    <mergeCell ref="B93:M94"/>
  </mergeCells>
  <phoneticPr fontId="43" type="noConversion"/>
  <printOptions horizontalCentered="1"/>
  <pageMargins left="0.24545454545454501" right="0.3" top="0.42166666666666702" bottom="0.5" header="0.28749999999999998" footer="0.3"/>
  <pageSetup scale="86" fitToHeight="0" orientation="portrait" r:id="rId1"/>
  <headerFooter differentFirst="1">
    <oddFooter>&amp;L&amp;10Docket No. 25-01005&amp;C&amp;11Annual Report Filing Guide Continued&amp;R&amp;10Revised January 2025</oddFooter>
    <firstFooter>&amp;L&amp;10   Docket No. 25-01005&amp;C&amp;11Annual Report Filing Guide&amp;R&amp;10Revised January 2025</firstFooter>
  </headerFooter>
  <rowBreaks count="1" manualBreakCount="1">
    <brk id="56" max="16383" man="1"/>
  </rowBreaks>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G37"/>
  <sheetViews>
    <sheetView showGridLines="0" showRuler="0" view="pageLayout" zoomScale="90" zoomScaleSheetLayoutView="90" zoomScalePageLayoutView="90" workbookViewId="0">
      <selection activeCell="B10" sqref="B10"/>
    </sheetView>
  </sheetViews>
  <sheetFormatPr defaultColWidth="9" defaultRowHeight="15" x14ac:dyDescent="0.25"/>
  <cols>
    <col min="1" max="1" width="5.375" style="4" customWidth="1"/>
    <col min="2" max="2" width="13.125" style="4" customWidth="1"/>
    <col min="3" max="3" width="14.625" style="4" customWidth="1"/>
    <col min="4" max="4" width="10.375" style="4" customWidth="1"/>
    <col min="5" max="5" width="64.625" style="4" customWidth="1"/>
    <col min="6" max="6" width="12.875" style="4" customWidth="1"/>
    <col min="7" max="16384" width="9" style="4"/>
  </cols>
  <sheetData>
    <row r="1" spans="1:7" x14ac:dyDescent="0.25">
      <c r="F1" s="7" t="s">
        <v>292</v>
      </c>
    </row>
    <row r="2" spans="1:7" x14ac:dyDescent="0.25">
      <c r="A2" s="4" t="s">
        <v>52</v>
      </c>
      <c r="C2" s="53">
        <f>'Cover Sheet'!B23</f>
        <v>0</v>
      </c>
    </row>
    <row r="3" spans="1:7" x14ac:dyDescent="0.25">
      <c r="A3" s="4" t="s">
        <v>46</v>
      </c>
      <c r="C3" s="183">
        <f>+'Cover Sheet'!E31</f>
        <v>0</v>
      </c>
      <c r="D3" s="16"/>
      <c r="E3" s="16"/>
    </row>
    <row r="4" spans="1:7" x14ac:dyDescent="0.25">
      <c r="C4" s="17"/>
    </row>
    <row r="5" spans="1:7" ht="12.75" customHeight="1" x14ac:dyDescent="0.25"/>
    <row r="6" spans="1:7" ht="17.25" customHeight="1" thickBot="1" x14ac:dyDescent="0.35">
      <c r="A6" s="11" t="s">
        <v>293</v>
      </c>
      <c r="B6" s="11"/>
      <c r="C6" s="11"/>
      <c r="D6" s="11"/>
      <c r="E6" s="11"/>
      <c r="F6" s="11"/>
    </row>
    <row r="7" spans="1:7" ht="15.75" customHeight="1" x14ac:dyDescent="0.25">
      <c r="A7" s="18" t="s">
        <v>294</v>
      </c>
      <c r="B7" s="19" t="s">
        <v>295</v>
      </c>
      <c r="C7" s="19" t="s">
        <v>296</v>
      </c>
      <c r="D7" s="19"/>
      <c r="E7" s="20"/>
      <c r="F7" s="21"/>
    </row>
    <row r="8" spans="1:7" ht="15.75" thickBot="1" x14ac:dyDescent="0.3">
      <c r="A8" s="22" t="s">
        <v>297</v>
      </c>
      <c r="B8" s="23" t="s">
        <v>298</v>
      </c>
      <c r="C8" s="23" t="s">
        <v>297</v>
      </c>
      <c r="D8" s="23" t="s">
        <v>299</v>
      </c>
      <c r="E8" s="23" t="s">
        <v>109</v>
      </c>
      <c r="F8" s="24" t="s">
        <v>300</v>
      </c>
      <c r="G8" s="13"/>
    </row>
    <row r="9" spans="1:7" x14ac:dyDescent="0.25">
      <c r="A9" s="13"/>
      <c r="B9" s="13" t="s">
        <v>117</v>
      </c>
      <c r="C9" s="13" t="s">
        <v>118</v>
      </c>
      <c r="D9" s="13" t="s">
        <v>183</v>
      </c>
      <c r="E9" s="13" t="s">
        <v>120</v>
      </c>
      <c r="F9" s="13" t="s">
        <v>184</v>
      </c>
      <c r="G9" s="13"/>
    </row>
    <row r="10" spans="1:7" x14ac:dyDescent="0.25">
      <c r="A10" s="13">
        <v>1</v>
      </c>
      <c r="B10" s="123"/>
      <c r="C10" s="124"/>
      <c r="D10" s="124"/>
      <c r="E10" s="123"/>
      <c r="F10" s="125">
        <v>0</v>
      </c>
    </row>
    <row r="11" spans="1:7" x14ac:dyDescent="0.25">
      <c r="A11" s="13">
        <f>A10+1</f>
        <v>2</v>
      </c>
      <c r="B11" s="123"/>
      <c r="C11" s="124"/>
      <c r="D11" s="124"/>
      <c r="E11" s="123"/>
      <c r="F11" s="126">
        <v>0</v>
      </c>
    </row>
    <row r="12" spans="1:7" x14ac:dyDescent="0.25">
      <c r="A12" s="13">
        <f t="shared" ref="A12:A34" si="0">A11+1</f>
        <v>3</v>
      </c>
      <c r="B12" s="123"/>
      <c r="C12" s="124"/>
      <c r="D12" s="124"/>
      <c r="E12" s="123"/>
      <c r="F12" s="126">
        <v>0</v>
      </c>
    </row>
    <row r="13" spans="1:7" x14ac:dyDescent="0.25">
      <c r="A13" s="13">
        <f t="shared" si="0"/>
        <v>4</v>
      </c>
      <c r="B13" s="123"/>
      <c r="C13" s="124"/>
      <c r="D13" s="124"/>
      <c r="E13" s="123"/>
      <c r="F13" s="126">
        <v>0</v>
      </c>
    </row>
    <row r="14" spans="1:7" x14ac:dyDescent="0.25">
      <c r="A14" s="13">
        <f t="shared" si="0"/>
        <v>5</v>
      </c>
      <c r="B14" s="123"/>
      <c r="C14" s="124"/>
      <c r="D14" s="124"/>
      <c r="E14" s="123"/>
      <c r="F14" s="126">
        <v>0</v>
      </c>
    </row>
    <row r="15" spans="1:7" x14ac:dyDescent="0.25">
      <c r="A15" s="13">
        <f t="shared" si="0"/>
        <v>6</v>
      </c>
      <c r="B15" s="123"/>
      <c r="C15" s="124"/>
      <c r="D15" s="124"/>
      <c r="E15" s="123"/>
      <c r="F15" s="126">
        <v>0</v>
      </c>
    </row>
    <row r="16" spans="1:7" x14ac:dyDescent="0.25">
      <c r="A16" s="13">
        <f t="shared" si="0"/>
        <v>7</v>
      </c>
      <c r="B16" s="123"/>
      <c r="C16" s="124"/>
      <c r="D16" s="124"/>
      <c r="E16" s="123"/>
      <c r="F16" s="126">
        <v>0</v>
      </c>
    </row>
    <row r="17" spans="1:6" x14ac:dyDescent="0.25">
      <c r="A17" s="13">
        <f t="shared" si="0"/>
        <v>8</v>
      </c>
      <c r="B17" s="123"/>
      <c r="C17" s="124"/>
      <c r="D17" s="124"/>
      <c r="E17" s="123"/>
      <c r="F17" s="126">
        <v>0</v>
      </c>
    </row>
    <row r="18" spans="1:6" x14ac:dyDescent="0.25">
      <c r="A18" s="13">
        <f t="shared" si="0"/>
        <v>9</v>
      </c>
      <c r="B18" s="123"/>
      <c r="C18" s="124"/>
      <c r="D18" s="124"/>
      <c r="E18" s="123"/>
      <c r="F18" s="126">
        <v>0</v>
      </c>
    </row>
    <row r="19" spans="1:6" x14ac:dyDescent="0.25">
      <c r="A19" s="13">
        <f t="shared" si="0"/>
        <v>10</v>
      </c>
      <c r="B19" s="123"/>
      <c r="C19" s="124"/>
      <c r="D19" s="124"/>
      <c r="E19" s="123"/>
      <c r="F19" s="126">
        <v>0</v>
      </c>
    </row>
    <row r="20" spans="1:6" x14ac:dyDescent="0.25">
      <c r="A20" s="13">
        <f t="shared" si="0"/>
        <v>11</v>
      </c>
      <c r="B20" s="123"/>
      <c r="C20" s="124"/>
      <c r="D20" s="124"/>
      <c r="E20" s="123"/>
      <c r="F20" s="126">
        <v>0</v>
      </c>
    </row>
    <row r="21" spans="1:6" x14ac:dyDescent="0.25">
      <c r="A21" s="13">
        <f t="shared" si="0"/>
        <v>12</v>
      </c>
      <c r="B21" s="123"/>
      <c r="C21" s="124"/>
      <c r="D21" s="124"/>
      <c r="E21" s="123"/>
      <c r="F21" s="126">
        <v>0</v>
      </c>
    </row>
    <row r="22" spans="1:6" x14ac:dyDescent="0.25">
      <c r="A22" s="13">
        <f t="shared" si="0"/>
        <v>13</v>
      </c>
      <c r="B22" s="123"/>
      <c r="C22" s="124"/>
      <c r="D22" s="124"/>
      <c r="E22" s="123"/>
      <c r="F22" s="126">
        <v>0</v>
      </c>
    </row>
    <row r="23" spans="1:6" x14ac:dyDescent="0.25">
      <c r="A23" s="13">
        <f t="shared" si="0"/>
        <v>14</v>
      </c>
      <c r="B23" s="123"/>
      <c r="C23" s="124"/>
      <c r="D23" s="124"/>
      <c r="E23" s="123"/>
      <c r="F23" s="126">
        <v>0</v>
      </c>
    </row>
    <row r="24" spans="1:6" x14ac:dyDescent="0.25">
      <c r="A24" s="13">
        <f t="shared" si="0"/>
        <v>15</v>
      </c>
      <c r="B24" s="123"/>
      <c r="C24" s="124"/>
      <c r="D24" s="124"/>
      <c r="E24" s="123"/>
      <c r="F24" s="126">
        <v>0</v>
      </c>
    </row>
    <row r="25" spans="1:6" x14ac:dyDescent="0.25">
      <c r="A25" s="13">
        <f t="shared" si="0"/>
        <v>16</v>
      </c>
      <c r="B25" s="123"/>
      <c r="C25" s="124"/>
      <c r="D25" s="124"/>
      <c r="E25" s="123"/>
      <c r="F25" s="126">
        <v>0</v>
      </c>
    </row>
    <row r="26" spans="1:6" x14ac:dyDescent="0.25">
      <c r="A26" s="13">
        <f t="shared" si="0"/>
        <v>17</v>
      </c>
      <c r="B26" s="123"/>
      <c r="C26" s="123"/>
      <c r="D26" s="123"/>
      <c r="E26" s="123"/>
      <c r="F26" s="126">
        <v>0</v>
      </c>
    </row>
    <row r="27" spans="1:6" x14ac:dyDescent="0.25">
      <c r="A27" s="13">
        <f t="shared" si="0"/>
        <v>18</v>
      </c>
      <c r="B27" s="123"/>
      <c r="C27" s="123"/>
      <c r="D27" s="123"/>
      <c r="E27" s="123"/>
      <c r="F27" s="126">
        <v>0</v>
      </c>
    </row>
    <row r="28" spans="1:6" x14ac:dyDescent="0.25">
      <c r="A28" s="13">
        <f t="shared" si="0"/>
        <v>19</v>
      </c>
      <c r="B28" s="123"/>
      <c r="C28" s="123"/>
      <c r="D28" s="123"/>
      <c r="E28" s="123"/>
      <c r="F28" s="126">
        <v>0</v>
      </c>
    </row>
    <row r="29" spans="1:6" x14ac:dyDescent="0.25">
      <c r="A29" s="13">
        <f t="shared" si="0"/>
        <v>20</v>
      </c>
      <c r="B29" s="123"/>
      <c r="C29" s="123"/>
      <c r="D29" s="123"/>
      <c r="E29" s="123"/>
      <c r="F29" s="126">
        <v>0</v>
      </c>
    </row>
    <row r="30" spans="1:6" x14ac:dyDescent="0.25">
      <c r="A30" s="13">
        <f t="shared" si="0"/>
        <v>21</v>
      </c>
      <c r="B30" s="123"/>
      <c r="C30" s="123"/>
      <c r="D30" s="123"/>
      <c r="E30" s="123"/>
      <c r="F30" s="126">
        <v>0</v>
      </c>
    </row>
    <row r="31" spans="1:6" x14ac:dyDescent="0.25">
      <c r="A31" s="13">
        <f t="shared" si="0"/>
        <v>22</v>
      </c>
      <c r="B31" s="123"/>
      <c r="C31" s="123"/>
      <c r="D31" s="123"/>
      <c r="E31" s="123"/>
      <c r="F31" s="126">
        <v>0</v>
      </c>
    </row>
    <row r="32" spans="1:6" x14ac:dyDescent="0.25">
      <c r="A32" s="13">
        <f t="shared" si="0"/>
        <v>23</v>
      </c>
      <c r="B32" s="123"/>
      <c r="C32" s="123"/>
      <c r="D32" s="123"/>
      <c r="E32" s="123"/>
      <c r="F32" s="126">
        <v>0</v>
      </c>
    </row>
    <row r="33" spans="1:6" x14ac:dyDescent="0.25">
      <c r="A33" s="13">
        <f t="shared" si="0"/>
        <v>24</v>
      </c>
      <c r="B33" s="123"/>
      <c r="C33" s="123"/>
      <c r="D33" s="123"/>
      <c r="E33" s="123"/>
      <c r="F33" s="126">
        <v>0</v>
      </c>
    </row>
    <row r="34" spans="1:6" x14ac:dyDescent="0.25">
      <c r="A34" s="13">
        <f t="shared" si="0"/>
        <v>25</v>
      </c>
      <c r="B34" s="123"/>
      <c r="C34" s="123"/>
      <c r="D34" s="123"/>
      <c r="E34" s="123"/>
      <c r="F34" s="126">
        <v>0</v>
      </c>
    </row>
    <row r="35" spans="1:6" x14ac:dyDescent="0.25">
      <c r="A35" s="13"/>
      <c r="F35" s="25"/>
    </row>
    <row r="36" spans="1:6" x14ac:dyDescent="0.25">
      <c r="A36" s="13"/>
      <c r="F36" s="25"/>
    </row>
    <row r="37" spans="1:6" x14ac:dyDescent="0.25">
      <c r="A37" s="13"/>
    </row>
  </sheetData>
  <sheetProtection algorithmName="SHA-512" hashValue="m8b78TcCEGt2AJQLT5JzeqybgjHq1KSAgSQ8NF/1Q5irlghp5fS4B2xU0tF5ds9WHS1dcj6X2/C3g6DkpM0xmQ==" saltValue="JzvWg7QIYiLyQFrlnLDSoQ==" spinCount="100000" sheet="1" scenarios="1" selectLockedCells="1" pivotTables="0"/>
  <customSheetViews>
    <customSheetView guid="{5F6D8428-60EF-48C5-ADDC-BCD7FF61CA69}" scale="90" showPageBreaks="1" printArea="1" view="pageBreakPreview" topLeftCell="A22">
      <selection activeCell="B9" sqref="B9:E33"/>
      <pageMargins left="0" right="0" top="0" bottom="0" header="0" footer="0"/>
      <pageSetup scale="94" orientation="landscape"/>
      <headerFooter>
        <oddFooter>&amp;LRevised 1/2014</oddFooter>
      </headerFooter>
    </customSheetView>
    <customSheetView guid="{E5A06249-98C3-4E85-8B71-5DCE560C1BD5}" scale="90" showPageBreaks="1" printArea="1" view="pageBreakPreview" topLeftCell="A22">
      <selection activeCell="B9" sqref="B9:E33"/>
      <pageMargins left="0" right="0" top="0" bottom="0" header="0" footer="0"/>
      <pageSetup scale="94" orientation="landscape"/>
      <headerFooter>
        <oddFooter>&amp;LRevised 1/2014</oddFooter>
      </headerFooter>
    </customSheetView>
    <customSheetView guid="{F55E0429-B766-4435-8789-251BFCE0C338}" scale="90" showPageBreaks="1" printArea="1" view="pageBreakPreview">
      <selection activeCell="E14" sqref="E14"/>
      <pageMargins left="0" right="0" top="0" bottom="0" header="0" footer="0"/>
      <pageSetup scale="68" orientation="portrait"/>
      <headerFooter>
        <oddFooter>&amp;LRevised 1/2015&amp;CDocket No. 15-01005</oddFooter>
      </headerFooter>
    </customSheetView>
    <customSheetView guid="{560A5679-D9C5-409C-A7EB-33C3B5CAD66D}" scale="90" showPageBreaks="1" printArea="1" view="pageBreakPreview">
      <selection activeCell="A13" sqref="A13"/>
      <pageMargins left="0" right="0" top="0" bottom="0" header="0" footer="0"/>
      <pageSetup scale="95" orientation="landscape"/>
      <headerFooter>
        <oddFooter>&amp;CDocket No. 16-01005&amp;RRevised Jan 2016</oddFooter>
      </headerFooter>
    </customSheetView>
  </customSheetViews>
  <phoneticPr fontId="43" type="noConversion"/>
  <printOptions horizontalCentered="1"/>
  <pageMargins left="0.24545454545454501" right="0.3" top="0.42166666666666702" bottom="0.5" header="0.28749999999999998" footer="0.3"/>
  <pageSetup scale="77" fitToHeight="0" orientation="portrait" r:id="rId1"/>
  <headerFooter differentFirst="1">
    <oddFooter>&amp;L&amp;10Docket No. 25-01005&amp;C&amp;11Page &amp;P-2 of 14&amp;R&amp;10Revised January 2025</oddFooter>
  </headerFooter>
  <extLst>
    <ext xmlns:mx="http://schemas.microsoft.com/office/mac/excel/2008/main" uri="{64002731-A6B0-56B0-2670-7721B7C09600}">
      <mx:PLV Mode="1"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E100"/>
  <sheetViews>
    <sheetView showGridLines="0" showRuler="0" view="pageLayout" topLeftCell="A70" zoomScaleNormal="90" zoomScaleSheetLayoutView="90" workbookViewId="0">
      <selection activeCell="E8" sqref="E8"/>
    </sheetView>
  </sheetViews>
  <sheetFormatPr defaultColWidth="8.625" defaultRowHeight="15" x14ac:dyDescent="0.25"/>
  <cols>
    <col min="1" max="1" width="5.125" style="27" customWidth="1"/>
    <col min="2" max="2" width="8" style="27" customWidth="1"/>
    <col min="3" max="3" width="66.125" style="27" customWidth="1"/>
    <col min="4" max="4" width="15.375" style="27" customWidth="1"/>
    <col min="5" max="5" width="14" style="27" customWidth="1"/>
    <col min="6" max="6" width="4.125" style="27" customWidth="1"/>
    <col min="7" max="16384" width="8.625" style="27"/>
  </cols>
  <sheetData>
    <row r="1" spans="1:5" ht="15.75" x14ac:dyDescent="0.25">
      <c r="A1" s="41" t="s">
        <v>52</v>
      </c>
      <c r="B1" s="41"/>
      <c r="C1" s="196">
        <f>'Cover Sheet'!B23</f>
        <v>0</v>
      </c>
      <c r="D1" s="172"/>
      <c r="E1" s="162" t="s">
        <v>301</v>
      </c>
    </row>
    <row r="2" spans="1:5" ht="15.75" customHeight="1" x14ac:dyDescent="0.25">
      <c r="A2" s="41" t="s">
        <v>46</v>
      </c>
      <c r="B2" s="41"/>
      <c r="C2" s="197">
        <f>+'Cover Sheet'!E31</f>
        <v>0</v>
      </c>
      <c r="D2" s="172"/>
      <c r="E2" s="198"/>
    </row>
    <row r="3" spans="1:5" ht="15.75" customHeight="1" x14ac:dyDescent="0.25">
      <c r="A3" s="4"/>
      <c r="B3" s="4"/>
      <c r="E3" s="152"/>
    </row>
    <row r="4" spans="1:5" ht="15.75" customHeight="1" x14ac:dyDescent="0.25">
      <c r="A4" s="46" t="s">
        <v>302</v>
      </c>
      <c r="B4" s="46"/>
      <c r="C4" s="166" t="s">
        <v>303</v>
      </c>
      <c r="E4" s="152"/>
    </row>
    <row r="5" spans="1:5" x14ac:dyDescent="0.25">
      <c r="A5" s="154" t="s">
        <v>297</v>
      </c>
      <c r="B5" s="46"/>
      <c r="D5" s="43"/>
      <c r="E5" s="43"/>
    </row>
    <row r="6" spans="1:5" ht="15.75" x14ac:dyDescent="0.25">
      <c r="A6" s="46">
        <v>1</v>
      </c>
      <c r="B6" s="46"/>
      <c r="C6" s="168" t="s">
        <v>304</v>
      </c>
      <c r="D6" s="43"/>
      <c r="E6" s="43"/>
    </row>
    <row r="7" spans="1:5" ht="13.5" customHeight="1" x14ac:dyDescent="0.25">
      <c r="A7" s="46">
        <v>2</v>
      </c>
      <c r="B7" s="46"/>
      <c r="C7" s="53" t="s">
        <v>305</v>
      </c>
      <c r="E7" s="147" t="s">
        <v>306</v>
      </c>
    </row>
    <row r="8" spans="1:5" ht="13.5" customHeight="1" x14ac:dyDescent="0.25">
      <c r="A8" s="46">
        <v>3</v>
      </c>
      <c r="B8" s="46"/>
      <c r="C8" s="153" t="s">
        <v>307</v>
      </c>
      <c r="E8" s="194">
        <v>0</v>
      </c>
    </row>
    <row r="9" spans="1:5" ht="13.5" customHeight="1" x14ac:dyDescent="0.25">
      <c r="A9" s="46">
        <v>4</v>
      </c>
      <c r="B9" s="46"/>
      <c r="C9" s="153" t="s">
        <v>308</v>
      </c>
      <c r="E9" s="194">
        <v>0</v>
      </c>
    </row>
    <row r="10" spans="1:5" ht="13.5" customHeight="1" x14ac:dyDescent="0.25">
      <c r="A10" s="46">
        <v>5</v>
      </c>
      <c r="B10" s="46"/>
      <c r="C10" s="153" t="s">
        <v>309</v>
      </c>
      <c r="E10" s="194">
        <v>0</v>
      </c>
    </row>
    <row r="11" spans="1:5" ht="13.5" customHeight="1" x14ac:dyDescent="0.25">
      <c r="A11" s="46">
        <v>6</v>
      </c>
      <c r="B11" s="46"/>
      <c r="C11" s="153" t="s">
        <v>310</v>
      </c>
      <c r="E11" s="194">
        <v>0</v>
      </c>
    </row>
    <row r="12" spans="1:5" ht="13.5" customHeight="1" x14ac:dyDescent="0.25">
      <c r="A12" s="46">
        <v>7</v>
      </c>
      <c r="B12" s="46"/>
      <c r="C12" s="153" t="s">
        <v>311</v>
      </c>
      <c r="E12" s="194">
        <v>0</v>
      </c>
    </row>
    <row r="13" spans="1:5" ht="13.5" customHeight="1" x14ac:dyDescent="0.25">
      <c r="A13" s="46">
        <v>8</v>
      </c>
      <c r="B13" s="46"/>
      <c r="C13" s="153" t="s">
        <v>312</v>
      </c>
      <c r="E13" s="194">
        <v>0</v>
      </c>
    </row>
    <row r="14" spans="1:5" ht="13.5" customHeight="1" x14ac:dyDescent="0.25">
      <c r="A14" s="46">
        <v>9</v>
      </c>
      <c r="B14" s="46"/>
      <c r="C14" s="153" t="s">
        <v>313</v>
      </c>
      <c r="E14" s="194">
        <v>0</v>
      </c>
    </row>
    <row r="15" spans="1:5" ht="13.5" customHeight="1" x14ac:dyDescent="0.25">
      <c r="A15" s="46">
        <v>10</v>
      </c>
      <c r="B15" s="46"/>
      <c r="C15" s="153" t="s">
        <v>314</v>
      </c>
      <c r="E15" s="194">
        <v>0</v>
      </c>
    </row>
    <row r="16" spans="1:5" ht="13.5" customHeight="1" x14ac:dyDescent="0.25">
      <c r="A16" s="46">
        <v>11</v>
      </c>
      <c r="B16" s="46"/>
      <c r="C16" s="153" t="s">
        <v>315</v>
      </c>
      <c r="E16" s="194">
        <v>0</v>
      </c>
    </row>
    <row r="17" spans="1:5" ht="13.5" customHeight="1" x14ac:dyDescent="0.25">
      <c r="A17" s="46">
        <v>12</v>
      </c>
      <c r="B17" s="46"/>
      <c r="C17" s="153" t="s">
        <v>316</v>
      </c>
      <c r="E17" s="194">
        <v>0</v>
      </c>
    </row>
    <row r="18" spans="1:5" ht="13.5" customHeight="1" x14ac:dyDescent="0.25">
      <c r="A18" s="46">
        <v>13</v>
      </c>
      <c r="B18" s="46"/>
      <c r="C18" s="153" t="s">
        <v>317</v>
      </c>
      <c r="E18" s="194">
        <v>0</v>
      </c>
    </row>
    <row r="19" spans="1:5" ht="13.5" customHeight="1" x14ac:dyDescent="0.25">
      <c r="A19" s="46">
        <v>14</v>
      </c>
      <c r="B19" s="46"/>
      <c r="C19" s="153" t="s">
        <v>318</v>
      </c>
      <c r="E19" s="194">
        <v>0</v>
      </c>
    </row>
    <row r="20" spans="1:5" ht="13.5" customHeight="1" x14ac:dyDescent="0.25">
      <c r="A20" s="46">
        <v>15</v>
      </c>
      <c r="B20" s="46"/>
      <c r="C20" s="153" t="s">
        <v>319</v>
      </c>
      <c r="E20" s="194">
        <v>0</v>
      </c>
    </row>
    <row r="21" spans="1:5" ht="13.5" customHeight="1" x14ac:dyDescent="0.25">
      <c r="A21" s="46">
        <v>16</v>
      </c>
      <c r="B21" s="46"/>
      <c r="C21" s="153" t="s">
        <v>320</v>
      </c>
      <c r="E21" s="194">
        <v>0</v>
      </c>
    </row>
    <row r="22" spans="1:5" ht="13.5" customHeight="1" x14ac:dyDescent="0.25">
      <c r="A22" s="46">
        <v>17</v>
      </c>
      <c r="B22" s="46"/>
      <c r="C22" s="15" t="s">
        <v>321</v>
      </c>
      <c r="D22" s="15"/>
      <c r="E22" s="4"/>
    </row>
    <row r="23" spans="1:5" ht="13.5" customHeight="1" x14ac:dyDescent="0.25">
      <c r="A23" s="46">
        <v>18</v>
      </c>
      <c r="B23" s="46"/>
      <c r="C23" s="153" t="s">
        <v>322</v>
      </c>
      <c r="D23" s="4"/>
      <c r="E23" s="194">
        <v>0</v>
      </c>
    </row>
    <row r="24" spans="1:5" ht="13.5" customHeight="1" x14ac:dyDescent="0.25">
      <c r="A24" s="46">
        <v>19</v>
      </c>
      <c r="B24" s="46"/>
      <c r="C24" s="153" t="s">
        <v>323</v>
      </c>
      <c r="D24" s="4"/>
      <c r="E24" s="194">
        <v>0</v>
      </c>
    </row>
    <row r="25" spans="1:5" ht="13.5" customHeight="1" x14ac:dyDescent="0.25">
      <c r="A25" s="46">
        <v>20</v>
      </c>
      <c r="B25" s="46"/>
      <c r="C25" s="15" t="s">
        <v>324</v>
      </c>
      <c r="D25" s="15"/>
      <c r="E25" s="4"/>
    </row>
    <row r="26" spans="1:5" ht="13.5" customHeight="1" x14ac:dyDescent="0.25">
      <c r="A26" s="46">
        <v>21</v>
      </c>
      <c r="B26" s="46"/>
      <c r="C26" s="153" t="s">
        <v>325</v>
      </c>
      <c r="D26" s="153"/>
      <c r="E26" s="194">
        <v>0</v>
      </c>
    </row>
    <row r="27" spans="1:5" ht="13.5" customHeight="1" x14ac:dyDescent="0.25">
      <c r="A27" s="46">
        <v>22</v>
      </c>
      <c r="B27" s="46"/>
      <c r="C27" s="153" t="s">
        <v>326</v>
      </c>
      <c r="D27" s="153"/>
      <c r="E27" s="194">
        <v>0</v>
      </c>
    </row>
    <row r="28" spans="1:5" ht="13.5" customHeight="1" x14ac:dyDescent="0.25">
      <c r="A28" s="46">
        <v>23</v>
      </c>
      <c r="B28" s="46"/>
      <c r="C28" s="153" t="s">
        <v>327</v>
      </c>
      <c r="D28" s="153"/>
      <c r="E28" s="194">
        <v>0</v>
      </c>
    </row>
    <row r="29" spans="1:5" ht="13.5" customHeight="1" x14ac:dyDescent="0.25">
      <c r="A29" s="46">
        <v>24</v>
      </c>
      <c r="B29" s="46"/>
      <c r="C29" s="153" t="s">
        <v>328</v>
      </c>
      <c r="D29" s="153"/>
      <c r="E29" s="194">
        <v>0</v>
      </c>
    </row>
    <row r="30" spans="1:5" ht="13.5" customHeight="1" x14ac:dyDescent="0.25">
      <c r="A30" s="46">
        <v>25</v>
      </c>
      <c r="B30" s="46"/>
      <c r="C30" s="153" t="s">
        <v>329</v>
      </c>
      <c r="D30" s="153"/>
      <c r="E30" s="194">
        <v>0</v>
      </c>
    </row>
    <row r="31" spans="1:5" ht="13.5" customHeight="1" x14ac:dyDescent="0.25">
      <c r="A31" s="46">
        <v>26</v>
      </c>
      <c r="B31" s="46"/>
      <c r="C31" s="153" t="s">
        <v>330</v>
      </c>
      <c r="D31" s="153"/>
      <c r="E31" s="194">
        <v>0</v>
      </c>
    </row>
    <row r="32" spans="1:5" ht="13.5" customHeight="1" x14ac:dyDescent="0.25">
      <c r="A32" s="46">
        <v>27</v>
      </c>
      <c r="B32" s="46"/>
      <c r="C32" s="153" t="s">
        <v>331</v>
      </c>
      <c r="D32" s="153"/>
      <c r="E32" s="194">
        <v>0</v>
      </c>
    </row>
    <row r="33" spans="1:5" ht="13.5" customHeight="1" x14ac:dyDescent="0.25">
      <c r="A33" s="46">
        <v>28</v>
      </c>
      <c r="B33" s="46"/>
      <c r="C33" s="153" t="s">
        <v>332</v>
      </c>
      <c r="D33" s="153"/>
      <c r="E33" s="194">
        <v>0</v>
      </c>
    </row>
    <row r="34" spans="1:5" ht="13.5" customHeight="1" x14ac:dyDescent="0.25">
      <c r="A34" s="46">
        <v>29</v>
      </c>
      <c r="B34" s="46"/>
      <c r="C34" s="179" t="s">
        <v>333</v>
      </c>
      <c r="D34" s="153"/>
      <c r="E34" s="194">
        <v>0</v>
      </c>
    </row>
    <row r="35" spans="1:5" ht="13.5" customHeight="1" x14ac:dyDescent="0.25">
      <c r="A35" s="46">
        <v>30</v>
      </c>
      <c r="B35" s="46"/>
      <c r="C35" s="180"/>
      <c r="D35" s="153"/>
      <c r="E35" s="235">
        <f>SUM(E8:E34)</f>
        <v>0</v>
      </c>
    </row>
    <row r="36" spans="1:5" ht="15.75" customHeight="1" x14ac:dyDescent="0.25">
      <c r="A36" s="46">
        <v>31</v>
      </c>
      <c r="B36" s="46"/>
      <c r="C36" s="153"/>
      <c r="D36" s="155" t="s">
        <v>334</v>
      </c>
      <c r="E36" s="236"/>
    </row>
    <row r="37" spans="1:5" ht="15.75" x14ac:dyDescent="0.25">
      <c r="A37" s="46">
        <v>32</v>
      </c>
      <c r="B37" s="46"/>
      <c r="C37" s="169" t="s">
        <v>335</v>
      </c>
      <c r="D37" s="148"/>
      <c r="E37" s="146"/>
    </row>
    <row r="38" spans="1:5" s="145" customFormat="1" ht="13.5" customHeight="1" x14ac:dyDescent="0.25">
      <c r="A38" s="46">
        <v>33</v>
      </c>
      <c r="B38" s="46"/>
      <c r="C38" s="15" t="s">
        <v>336</v>
      </c>
      <c r="D38" s="15"/>
      <c r="E38" s="147" t="s">
        <v>306</v>
      </c>
    </row>
    <row r="39" spans="1:5" s="145" customFormat="1" ht="13.5" customHeight="1" x14ac:dyDescent="0.25">
      <c r="A39" s="46">
        <v>34</v>
      </c>
      <c r="B39" s="46"/>
      <c r="C39" s="50" t="s">
        <v>337</v>
      </c>
      <c r="D39" s="4"/>
      <c r="E39" s="194">
        <v>0</v>
      </c>
    </row>
    <row r="40" spans="1:5" s="4" customFormat="1" ht="13.5" customHeight="1" x14ac:dyDescent="0.25">
      <c r="A40" s="46">
        <v>35</v>
      </c>
      <c r="B40" s="46"/>
      <c r="C40" s="50" t="s">
        <v>338</v>
      </c>
      <c r="E40" s="194">
        <v>0</v>
      </c>
    </row>
    <row r="41" spans="1:5" s="4" customFormat="1" ht="13.5" customHeight="1" x14ac:dyDescent="0.25">
      <c r="A41" s="46">
        <v>36</v>
      </c>
      <c r="B41" s="46"/>
      <c r="C41" s="50" t="s">
        <v>339</v>
      </c>
      <c r="E41" s="194">
        <v>0</v>
      </c>
    </row>
    <row r="42" spans="1:5" s="4" customFormat="1" ht="13.5" customHeight="1" x14ac:dyDescent="0.25">
      <c r="A42" s="46">
        <v>37</v>
      </c>
      <c r="B42" s="46"/>
      <c r="C42" s="15" t="s">
        <v>340</v>
      </c>
      <c r="D42" s="15"/>
      <c r="E42" s="149"/>
    </row>
    <row r="43" spans="1:5" ht="13.5" customHeight="1" x14ac:dyDescent="0.25">
      <c r="A43" s="46">
        <v>38</v>
      </c>
      <c r="B43" s="46"/>
      <c r="C43" s="153" t="s">
        <v>341</v>
      </c>
      <c r="E43" s="194">
        <v>0</v>
      </c>
    </row>
    <row r="44" spans="1:5" ht="13.5" customHeight="1" x14ac:dyDescent="0.25">
      <c r="A44" s="46">
        <v>39</v>
      </c>
      <c r="B44" s="46"/>
      <c r="C44" s="153" t="s">
        <v>342</v>
      </c>
      <c r="E44" s="194">
        <v>0</v>
      </c>
    </row>
    <row r="45" spans="1:5" ht="13.5" customHeight="1" x14ac:dyDescent="0.25">
      <c r="A45" s="46">
        <v>40</v>
      </c>
      <c r="B45" s="46"/>
      <c r="C45" s="153" t="s">
        <v>343</v>
      </c>
      <c r="E45" s="194">
        <v>0</v>
      </c>
    </row>
    <row r="46" spans="1:5" ht="13.5" customHeight="1" x14ac:dyDescent="0.25">
      <c r="A46" s="46">
        <v>41</v>
      </c>
      <c r="B46" s="46"/>
      <c r="C46" s="15" t="s">
        <v>321</v>
      </c>
      <c r="D46" s="15"/>
      <c r="E46" s="149"/>
    </row>
    <row r="47" spans="1:5" ht="13.5" customHeight="1" x14ac:dyDescent="0.25">
      <c r="A47" s="46">
        <v>42</v>
      </c>
      <c r="B47" s="46"/>
      <c r="C47" s="153" t="s">
        <v>344</v>
      </c>
      <c r="E47" s="194">
        <v>0</v>
      </c>
    </row>
    <row r="48" spans="1:5" ht="13.5" customHeight="1" x14ac:dyDescent="0.25">
      <c r="A48" s="46">
        <v>43</v>
      </c>
      <c r="B48" s="46"/>
      <c r="C48" s="153" t="s">
        <v>345</v>
      </c>
      <c r="E48" s="194">
        <v>0</v>
      </c>
    </row>
    <row r="49" spans="1:5" ht="13.5" customHeight="1" x14ac:dyDescent="0.25">
      <c r="A49" s="46">
        <v>44</v>
      </c>
      <c r="B49" s="46"/>
      <c r="C49" s="15" t="s">
        <v>346</v>
      </c>
      <c r="D49" s="15"/>
      <c r="E49" s="150"/>
    </row>
    <row r="50" spans="1:5" ht="13.5" customHeight="1" x14ac:dyDescent="0.25">
      <c r="A50" s="46">
        <v>45</v>
      </c>
      <c r="B50" s="46"/>
      <c r="C50" s="153" t="s">
        <v>347</v>
      </c>
      <c r="E50" s="194">
        <v>0</v>
      </c>
    </row>
    <row r="51" spans="1:5" ht="13.5" customHeight="1" x14ac:dyDescent="0.25">
      <c r="A51" s="46">
        <v>46</v>
      </c>
      <c r="B51" s="46"/>
      <c r="C51" s="153" t="s">
        <v>348</v>
      </c>
      <c r="E51" s="194">
        <v>0</v>
      </c>
    </row>
    <row r="52" spans="1:5" ht="13.5" customHeight="1" x14ac:dyDescent="0.25">
      <c r="A52" s="46">
        <v>47</v>
      </c>
      <c r="B52" s="46"/>
      <c r="C52" s="153" t="s">
        <v>349</v>
      </c>
      <c r="E52" s="194">
        <v>0</v>
      </c>
    </row>
    <row r="53" spans="1:5" ht="13.5" customHeight="1" x14ac:dyDescent="0.25">
      <c r="A53" s="46">
        <v>48</v>
      </c>
      <c r="B53" s="46"/>
      <c r="C53" s="153" t="s">
        <v>350</v>
      </c>
      <c r="E53" s="194">
        <v>0</v>
      </c>
    </row>
    <row r="54" spans="1:5" ht="13.5" customHeight="1" x14ac:dyDescent="0.25">
      <c r="A54" s="46">
        <v>49</v>
      </c>
      <c r="B54" s="46"/>
      <c r="C54" s="153" t="s">
        <v>351</v>
      </c>
      <c r="E54" s="194">
        <v>0</v>
      </c>
    </row>
    <row r="55" spans="1:5" ht="13.5" customHeight="1" x14ac:dyDescent="0.25">
      <c r="A55" s="46">
        <v>50</v>
      </c>
      <c r="B55" s="46"/>
      <c r="C55" s="15" t="s">
        <v>324</v>
      </c>
      <c r="D55" s="15"/>
      <c r="E55" s="149"/>
    </row>
    <row r="56" spans="1:5" ht="13.5" customHeight="1" x14ac:dyDescent="0.25">
      <c r="A56" s="46">
        <v>51</v>
      </c>
      <c r="B56" s="46"/>
      <c r="C56" s="153" t="s">
        <v>352</v>
      </c>
      <c r="D56" s="153"/>
      <c r="E56" s="194">
        <v>0</v>
      </c>
    </row>
    <row r="57" spans="1:5" ht="13.5" customHeight="1" x14ac:dyDescent="0.25">
      <c r="A57" s="46">
        <v>52</v>
      </c>
      <c r="B57" s="46"/>
      <c r="C57" s="153" t="s">
        <v>353</v>
      </c>
      <c r="D57" s="153"/>
      <c r="E57" s="194">
        <v>0</v>
      </c>
    </row>
    <row r="58" spans="1:5" ht="13.5" customHeight="1" x14ac:dyDescent="0.25">
      <c r="A58" s="46">
        <v>53</v>
      </c>
      <c r="B58" s="46"/>
      <c r="C58" s="153" t="s">
        <v>354</v>
      </c>
      <c r="D58" s="153"/>
      <c r="E58" s="194">
        <v>0</v>
      </c>
    </row>
    <row r="59" spans="1:5" ht="13.5" customHeight="1" x14ac:dyDescent="0.25">
      <c r="A59" s="46">
        <v>54</v>
      </c>
      <c r="B59" s="46"/>
      <c r="C59" s="153" t="s">
        <v>355</v>
      </c>
      <c r="D59" s="153"/>
      <c r="E59" s="194">
        <v>0</v>
      </c>
    </row>
    <row r="60" spans="1:5" ht="13.5" customHeight="1" x14ac:dyDescent="0.25">
      <c r="A60" s="46">
        <v>55</v>
      </c>
      <c r="B60" s="46"/>
      <c r="C60" s="153" t="s">
        <v>356</v>
      </c>
      <c r="D60" s="153"/>
      <c r="E60" s="194">
        <v>0</v>
      </c>
    </row>
    <row r="61" spans="1:5" ht="13.5" customHeight="1" x14ac:dyDescent="0.25">
      <c r="A61" s="46">
        <v>56</v>
      </c>
      <c r="B61" s="46"/>
      <c r="C61" s="153" t="s">
        <v>357</v>
      </c>
      <c r="D61" s="153"/>
      <c r="E61" s="194">
        <v>0</v>
      </c>
    </row>
    <row r="62" spans="1:5" ht="13.5" customHeight="1" x14ac:dyDescent="0.25">
      <c r="A62" s="46">
        <v>57</v>
      </c>
      <c r="B62" s="46"/>
      <c r="C62" s="153" t="s">
        <v>358</v>
      </c>
      <c r="D62" s="153"/>
      <c r="E62" s="194">
        <v>0</v>
      </c>
    </row>
    <row r="63" spans="1:5" ht="13.5" customHeight="1" x14ac:dyDescent="0.25">
      <c r="A63" s="46">
        <v>58</v>
      </c>
      <c r="B63" s="46"/>
      <c r="C63" s="153" t="s">
        <v>359</v>
      </c>
      <c r="D63" s="153"/>
      <c r="E63" s="194">
        <v>0</v>
      </c>
    </row>
    <row r="64" spans="1:5" ht="13.5" customHeight="1" x14ac:dyDescent="0.25">
      <c r="A64" s="46">
        <v>59</v>
      </c>
      <c r="B64" s="46"/>
      <c r="C64" s="153" t="s">
        <v>360</v>
      </c>
      <c r="D64" s="153"/>
      <c r="E64" s="194">
        <v>0</v>
      </c>
    </row>
    <row r="65" spans="1:5" ht="13.5" customHeight="1" x14ac:dyDescent="0.25">
      <c r="A65" s="46">
        <v>60</v>
      </c>
      <c r="B65" s="46"/>
      <c r="C65" s="179"/>
      <c r="D65" s="153"/>
      <c r="E65" s="194">
        <v>0</v>
      </c>
    </row>
    <row r="66" spans="1:5" ht="13.5" customHeight="1" x14ac:dyDescent="0.25">
      <c r="A66" s="46">
        <v>61</v>
      </c>
      <c r="B66" s="46"/>
      <c r="C66" s="180"/>
      <c r="D66" s="153"/>
      <c r="E66" s="235">
        <f>SUM(E39:E65)</f>
        <v>0</v>
      </c>
    </row>
    <row r="67" spans="1:5" ht="15.75" customHeight="1" x14ac:dyDescent="0.25">
      <c r="A67" s="46">
        <v>62</v>
      </c>
      <c r="B67" s="46"/>
      <c r="D67" s="155" t="s">
        <v>361</v>
      </c>
      <c r="E67" s="236"/>
    </row>
    <row r="68" spans="1:5" ht="15.75" customHeight="1" thickBot="1" x14ac:dyDescent="0.3">
      <c r="A68" s="46">
        <v>63</v>
      </c>
      <c r="B68" s="46"/>
      <c r="D68" s="155" t="s">
        <v>362</v>
      </c>
      <c r="E68" s="195">
        <f>E35+E66</f>
        <v>0</v>
      </c>
    </row>
    <row r="69" spans="1:5" ht="13.5" customHeight="1" thickTop="1" x14ac:dyDescent="0.25">
      <c r="A69" s="46"/>
      <c r="B69" s="46"/>
      <c r="E69" s="170" t="s">
        <v>363</v>
      </c>
    </row>
    <row r="70" spans="1:5" ht="59.25" customHeight="1" x14ac:dyDescent="0.25"/>
    <row r="71" spans="1:5" ht="18.75" x14ac:dyDescent="0.3">
      <c r="A71" s="42" t="s">
        <v>364</v>
      </c>
    </row>
    <row r="72" spans="1:5" x14ac:dyDescent="0.25">
      <c r="A72" s="46"/>
    </row>
    <row r="73" spans="1:5" x14ac:dyDescent="0.25">
      <c r="A73" s="154"/>
    </row>
    <row r="74" spans="1:5" s="172" customFormat="1" ht="15.75" x14ac:dyDescent="0.25">
      <c r="A74" s="171"/>
      <c r="B74" s="239" t="s">
        <v>365</v>
      </c>
      <c r="C74" s="172" t="s">
        <v>366</v>
      </c>
    </row>
    <row r="75" spans="1:5" s="172" customFormat="1" ht="15.75" x14ac:dyDescent="0.25">
      <c r="A75" s="171"/>
      <c r="B75" s="238"/>
      <c r="C75" s="173" t="s">
        <v>367</v>
      </c>
      <c r="D75" s="173"/>
      <c r="E75" s="173"/>
    </row>
    <row r="76" spans="1:5" s="172" customFormat="1" ht="15.75" x14ac:dyDescent="0.25">
      <c r="A76" s="171"/>
      <c r="B76" s="174" t="s">
        <v>368</v>
      </c>
      <c r="C76" s="175" t="s">
        <v>369</v>
      </c>
      <c r="D76" s="175"/>
      <c r="E76" s="175"/>
    </row>
    <row r="77" spans="1:5" s="172" customFormat="1" ht="15.75" x14ac:dyDescent="0.25">
      <c r="A77" s="171"/>
      <c r="B77" s="237" t="s">
        <v>370</v>
      </c>
      <c r="C77" s="172" t="s">
        <v>371</v>
      </c>
    </row>
    <row r="78" spans="1:5" s="172" customFormat="1" ht="15.75" x14ac:dyDescent="0.25">
      <c r="A78" s="171"/>
      <c r="B78" s="238"/>
      <c r="C78" s="173" t="s">
        <v>372</v>
      </c>
      <c r="D78" s="173"/>
      <c r="E78" s="173"/>
    </row>
    <row r="79" spans="1:5" s="172" customFormat="1" ht="15.75" x14ac:dyDescent="0.25">
      <c r="A79" s="171"/>
      <c r="B79" s="174" t="s">
        <v>373</v>
      </c>
      <c r="C79" s="175" t="s">
        <v>374</v>
      </c>
      <c r="D79" s="175"/>
      <c r="E79" s="175"/>
    </row>
    <row r="80" spans="1:5" s="172" customFormat="1" ht="15.75" x14ac:dyDescent="0.25">
      <c r="A80" s="171"/>
      <c r="B80" s="237" t="s">
        <v>375</v>
      </c>
      <c r="C80" s="172" t="s">
        <v>376</v>
      </c>
    </row>
    <row r="81" spans="1:5" s="172" customFormat="1" ht="15.75" x14ac:dyDescent="0.25">
      <c r="A81" s="171"/>
      <c r="B81" s="238"/>
      <c r="C81" s="173" t="s">
        <v>377</v>
      </c>
      <c r="D81" s="173"/>
      <c r="E81" s="173"/>
    </row>
    <row r="82" spans="1:5" s="172" customFormat="1" ht="15.75" x14ac:dyDescent="0.25">
      <c r="A82" s="171"/>
      <c r="B82" s="174" t="s">
        <v>378</v>
      </c>
      <c r="C82" s="175" t="s">
        <v>379</v>
      </c>
      <c r="D82" s="175"/>
      <c r="E82" s="175"/>
    </row>
    <row r="83" spans="1:5" s="172" customFormat="1" ht="15.75" x14ac:dyDescent="0.25">
      <c r="A83" s="171"/>
      <c r="B83" s="237" t="s">
        <v>380</v>
      </c>
      <c r="C83" s="172" t="s">
        <v>381</v>
      </c>
    </row>
    <row r="84" spans="1:5" s="172" customFormat="1" ht="15.75" x14ac:dyDescent="0.25">
      <c r="A84" s="171"/>
      <c r="B84" s="239"/>
      <c r="C84" s="172" t="s">
        <v>382</v>
      </c>
    </row>
    <row r="85" spans="1:5" s="172" customFormat="1" ht="15.75" x14ac:dyDescent="0.25">
      <c r="A85" s="171"/>
      <c r="B85" s="238"/>
      <c r="C85" s="173" t="s">
        <v>383</v>
      </c>
      <c r="D85" s="173"/>
      <c r="E85" s="173"/>
    </row>
    <row r="86" spans="1:5" s="172" customFormat="1" ht="15.75" x14ac:dyDescent="0.25">
      <c r="A86" s="171"/>
      <c r="B86" s="237" t="s">
        <v>384</v>
      </c>
      <c r="C86" s="172" t="s">
        <v>385</v>
      </c>
    </row>
    <row r="87" spans="1:5" s="172" customFormat="1" ht="15.75" x14ac:dyDescent="0.25">
      <c r="A87" s="171"/>
      <c r="B87" s="238"/>
      <c r="C87" s="173" t="s">
        <v>386</v>
      </c>
      <c r="D87" s="173"/>
      <c r="E87" s="173"/>
    </row>
    <row r="88" spans="1:5" s="172" customFormat="1" ht="15.75" x14ac:dyDescent="0.25">
      <c r="A88" s="171"/>
      <c r="B88" s="237" t="s">
        <v>387</v>
      </c>
      <c r="C88" s="172" t="s">
        <v>388</v>
      </c>
    </row>
    <row r="89" spans="1:5" s="172" customFormat="1" ht="15.75" x14ac:dyDescent="0.25">
      <c r="A89" s="171"/>
      <c r="B89" s="238"/>
      <c r="C89" s="173" t="s">
        <v>389</v>
      </c>
      <c r="D89" s="173"/>
      <c r="E89" s="173"/>
    </row>
    <row r="90" spans="1:5" s="172" customFormat="1" ht="15.75" x14ac:dyDescent="0.25">
      <c r="A90" s="171"/>
      <c r="B90" s="237" t="s">
        <v>390</v>
      </c>
      <c r="C90" s="172" t="s">
        <v>391</v>
      </c>
    </row>
    <row r="91" spans="1:5" s="172" customFormat="1" ht="15.75" x14ac:dyDescent="0.25">
      <c r="A91" s="171"/>
      <c r="B91" s="238"/>
      <c r="C91" s="173" t="s">
        <v>392</v>
      </c>
      <c r="D91" s="173"/>
      <c r="E91" s="173"/>
    </row>
    <row r="92" spans="1:5" s="172" customFormat="1" ht="15.75" x14ac:dyDescent="0.25">
      <c r="A92" s="171"/>
      <c r="B92" s="174" t="s">
        <v>393</v>
      </c>
      <c r="C92" s="175" t="s">
        <v>394</v>
      </c>
      <c r="D92" s="175"/>
      <c r="E92" s="175"/>
    </row>
    <row r="93" spans="1:5" s="172" customFormat="1" ht="15.75" x14ac:dyDescent="0.25">
      <c r="A93" s="171"/>
      <c r="B93" s="237" t="s">
        <v>395</v>
      </c>
      <c r="C93" s="172" t="s">
        <v>396</v>
      </c>
    </row>
    <row r="94" spans="1:5" s="172" customFormat="1" ht="15.75" x14ac:dyDescent="0.25">
      <c r="A94" s="171"/>
      <c r="B94" s="238"/>
      <c r="C94" s="173" t="s">
        <v>397</v>
      </c>
      <c r="D94" s="173"/>
      <c r="E94" s="173"/>
    </row>
    <row r="95" spans="1:5" s="172" customFormat="1" ht="15.75" x14ac:dyDescent="0.25">
      <c r="A95" s="171"/>
      <c r="B95" s="237" t="s">
        <v>398</v>
      </c>
      <c r="C95" s="172" t="s">
        <v>399</v>
      </c>
    </row>
    <row r="96" spans="1:5" s="172" customFormat="1" ht="15.75" x14ac:dyDescent="0.25">
      <c r="A96" s="171"/>
      <c r="B96" s="239"/>
      <c r="C96" s="172" t="s">
        <v>400</v>
      </c>
    </row>
    <row r="97" spans="1:5" s="172" customFormat="1" ht="15.75" x14ac:dyDescent="0.25">
      <c r="A97" s="171"/>
      <c r="B97" s="238"/>
      <c r="C97" s="173" t="s">
        <v>401</v>
      </c>
      <c r="D97" s="173"/>
      <c r="E97" s="173"/>
    </row>
    <row r="98" spans="1:5" s="172" customFormat="1" ht="15.75" x14ac:dyDescent="0.25">
      <c r="A98" s="171"/>
      <c r="B98" s="237" t="s">
        <v>402</v>
      </c>
      <c r="C98" s="172" t="s">
        <v>403</v>
      </c>
    </row>
    <row r="99" spans="1:5" s="172" customFormat="1" ht="15.75" x14ac:dyDescent="0.25">
      <c r="A99" s="171"/>
      <c r="B99" s="238"/>
      <c r="C99" s="173" t="s">
        <v>404</v>
      </c>
      <c r="D99" s="173"/>
      <c r="E99" s="173"/>
    </row>
    <row r="100" spans="1:5" s="172" customFormat="1" ht="15.75" x14ac:dyDescent="0.25">
      <c r="A100" s="171"/>
    </row>
  </sheetData>
  <sheetProtection algorithmName="SHA-512" hashValue="/9cWD9naoonfzyGUCprw0JkKVN2t1zy6hwjXozQZWDPl/q4icKGRky+LmxyrmAhKh1mQnsGEliAl8USlsPgMnQ==" saltValue="mQSDPMMFiT4pkiFudQ8ypQ==" spinCount="100000" sheet="1" selectLockedCells="1" pivotTables="0"/>
  <mergeCells count="12">
    <mergeCell ref="B98:B99"/>
    <mergeCell ref="B74:B75"/>
    <mergeCell ref="B77:B78"/>
    <mergeCell ref="B80:B81"/>
    <mergeCell ref="B83:B85"/>
    <mergeCell ref="B86:B87"/>
    <mergeCell ref="B88:B89"/>
    <mergeCell ref="E35:E36"/>
    <mergeCell ref="E66:E67"/>
    <mergeCell ref="B90:B91"/>
    <mergeCell ref="B93:B94"/>
    <mergeCell ref="B95:B97"/>
  </mergeCells>
  <phoneticPr fontId="43" type="noConversion"/>
  <printOptions horizontalCentered="1"/>
  <pageMargins left="0.24545454545454501" right="0.3" top="0.42166666666666702" bottom="0.5" header="0.28749999999999998" footer="0.3"/>
  <pageSetup scale="75" fitToHeight="0" orientation="portrait" r:id="rId1"/>
  <headerFooter differentFirst="1">
    <oddFooter>&amp;LDocket No. 25-01005&amp;CPage &amp;P-2 of 14&amp;RRevised January 2025</oddFooter>
    <firstFooter>&amp;L&amp;10   Docket No. 25-01005&amp;C&amp;11Page 12 of 14&amp;R&amp;10Revised January 2025</firstFooter>
  </headerFooter>
  <rowBreaks count="1" manualBreakCount="1">
    <brk id="69" max="4" man="1"/>
  </rowBreaks>
  <drawing r:id="rId2"/>
  <tableParts count="1">
    <tablePart r:id="rId3"/>
  </tableParts>
  <extLs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33CC"/>
    <pageSetUpPr fitToPage="1"/>
  </sheetPr>
  <dimension ref="A2:K30"/>
  <sheetViews>
    <sheetView showGridLines="0" showRuler="0" view="pageLayout" workbookViewId="0">
      <selection activeCell="C9" sqref="C9:E9"/>
    </sheetView>
  </sheetViews>
  <sheetFormatPr defaultColWidth="9" defaultRowHeight="15" x14ac:dyDescent="0.25"/>
  <cols>
    <col min="1" max="1" width="2.125" style="4" customWidth="1"/>
    <col min="2" max="5" width="9" style="4"/>
    <col min="6" max="6" width="10.875" style="4" customWidth="1"/>
    <col min="7" max="8" width="9" style="4"/>
    <col min="9" max="9" width="12" style="4" customWidth="1"/>
    <col min="10" max="10" width="8" style="4" customWidth="1"/>
    <col min="11" max="16384" width="9" style="4"/>
  </cols>
  <sheetData>
    <row r="2" spans="1:11" s="10" customFormat="1" ht="18.75" x14ac:dyDescent="0.3">
      <c r="A2" s="243" t="s">
        <v>405</v>
      </c>
      <c r="B2" s="243"/>
      <c r="C2" s="243"/>
      <c r="D2" s="243"/>
      <c r="E2" s="243"/>
      <c r="F2" s="243"/>
      <c r="G2" s="243"/>
      <c r="H2" s="243"/>
      <c r="I2" s="243"/>
      <c r="J2" s="243"/>
      <c r="K2" s="9"/>
    </row>
    <row r="3" spans="1:11" s="10" customFormat="1" ht="18.75" x14ac:dyDescent="0.3">
      <c r="A3" s="243" t="s">
        <v>406</v>
      </c>
      <c r="B3" s="243"/>
      <c r="C3" s="243"/>
      <c r="D3" s="243"/>
      <c r="E3" s="243"/>
      <c r="F3" s="243"/>
      <c r="G3" s="243"/>
      <c r="H3" s="243"/>
      <c r="I3" s="243"/>
      <c r="J3" s="243"/>
      <c r="K3" s="11"/>
    </row>
    <row r="4" spans="1:11" s="10" customFormat="1" ht="18.75" x14ac:dyDescent="0.3">
      <c r="A4" s="244" t="s">
        <v>429</v>
      </c>
      <c r="B4" s="244"/>
      <c r="C4" s="244"/>
      <c r="D4" s="244"/>
      <c r="E4" s="244"/>
      <c r="F4" s="244"/>
      <c r="G4" s="244"/>
      <c r="H4" s="244"/>
      <c r="I4" s="244"/>
      <c r="J4" s="244"/>
      <c r="K4" s="12"/>
    </row>
    <row r="5" spans="1:11" x14ac:dyDescent="0.25">
      <c r="C5" s="3"/>
    </row>
    <row r="6" spans="1:11" ht="15.75" customHeight="1" x14ac:dyDescent="0.3">
      <c r="A6" s="243" t="s">
        <v>407</v>
      </c>
      <c r="B6" s="243"/>
      <c r="C6" s="243"/>
      <c r="D6" s="243"/>
      <c r="E6" s="243"/>
      <c r="F6" s="243"/>
      <c r="G6" s="243"/>
      <c r="H6" s="243"/>
      <c r="I6" s="243"/>
      <c r="J6" s="243"/>
      <c r="K6" s="11"/>
    </row>
    <row r="7" spans="1:11" x14ac:dyDescent="0.25">
      <c r="E7" s="13"/>
    </row>
    <row r="9" spans="1:11" x14ac:dyDescent="0.25">
      <c r="B9" s="7" t="s">
        <v>408</v>
      </c>
      <c r="C9" s="242"/>
      <c r="D9" s="242"/>
      <c r="E9" s="242"/>
      <c r="F9" s="4" t="s">
        <v>409</v>
      </c>
      <c r="G9" s="242"/>
      <c r="H9" s="242"/>
      <c r="I9" s="242"/>
      <c r="J9" s="242"/>
    </row>
    <row r="10" spans="1:11" s="176" customFormat="1" ht="12.75" x14ac:dyDescent="0.2">
      <c r="C10" s="177" t="s">
        <v>410</v>
      </c>
      <c r="D10" s="177"/>
      <c r="E10" s="177"/>
      <c r="H10" s="178" t="s">
        <v>411</v>
      </c>
      <c r="I10" s="177"/>
      <c r="J10" s="177"/>
    </row>
    <row r="11" spans="1:11" ht="15.75" x14ac:dyDescent="0.25">
      <c r="B11" s="41" t="s">
        <v>412</v>
      </c>
      <c r="C11" s="41"/>
      <c r="D11" s="41"/>
      <c r="E11" s="41"/>
      <c r="F11" s="41"/>
      <c r="G11" s="41"/>
      <c r="H11" s="41"/>
      <c r="I11" s="41"/>
      <c r="J11" s="41"/>
    </row>
    <row r="12" spans="1:11" ht="15.75" x14ac:dyDescent="0.25">
      <c r="B12" s="41" t="s">
        <v>413</v>
      </c>
      <c r="C12" s="41"/>
      <c r="D12" s="41"/>
      <c r="E12" s="41"/>
      <c r="F12" s="41"/>
      <c r="G12" s="41"/>
      <c r="H12" s="41"/>
      <c r="I12" s="41"/>
      <c r="J12" s="41"/>
    </row>
    <row r="13" spans="1:11" ht="15.75" x14ac:dyDescent="0.25">
      <c r="B13" s="41" t="s">
        <v>414</v>
      </c>
      <c r="C13" s="41"/>
      <c r="D13" s="41"/>
      <c r="E13" s="41"/>
      <c r="F13" s="41"/>
      <c r="G13" s="41"/>
      <c r="H13" s="41"/>
      <c r="I13" s="41"/>
      <c r="J13" s="41"/>
    </row>
    <row r="14" spans="1:11" ht="15.75" x14ac:dyDescent="0.25">
      <c r="B14" s="41" t="s">
        <v>415</v>
      </c>
      <c r="C14" s="41"/>
      <c r="D14" s="41"/>
      <c r="E14" s="41"/>
      <c r="F14" s="41"/>
      <c r="G14" s="41"/>
      <c r="H14" s="41"/>
      <c r="I14" s="41"/>
      <c r="J14" s="41"/>
    </row>
    <row r="15" spans="1:11" ht="15.75" x14ac:dyDescent="0.25">
      <c r="B15" s="135" t="s">
        <v>425</v>
      </c>
      <c r="C15" s="41"/>
      <c r="D15" s="41"/>
      <c r="E15" s="41"/>
      <c r="F15" s="41"/>
      <c r="G15" s="41"/>
      <c r="H15" s="41"/>
      <c r="I15" s="41"/>
      <c r="J15" s="41"/>
    </row>
    <row r="16" spans="1:11" ht="15.75" x14ac:dyDescent="0.25">
      <c r="B16" s="41" t="s">
        <v>416</v>
      </c>
      <c r="C16" s="41"/>
      <c r="D16" s="41"/>
      <c r="E16" s="41"/>
      <c r="F16" s="41"/>
      <c r="G16" s="41"/>
      <c r="H16" s="41"/>
      <c r="I16" s="41"/>
      <c r="J16" s="41"/>
    </row>
    <row r="17" spans="2:10" ht="15.75" x14ac:dyDescent="0.25">
      <c r="B17" s="41" t="s">
        <v>417</v>
      </c>
      <c r="C17" s="41"/>
      <c r="D17" s="41"/>
      <c r="E17" s="41"/>
      <c r="F17" s="41"/>
      <c r="G17" s="41"/>
      <c r="H17" s="41"/>
      <c r="I17" s="41"/>
      <c r="J17" s="41"/>
    </row>
    <row r="18" spans="2:10" ht="15.75" x14ac:dyDescent="0.25">
      <c r="B18" s="41" t="s">
        <v>418</v>
      </c>
      <c r="C18" s="41"/>
      <c r="D18" s="41"/>
      <c r="E18" s="41"/>
      <c r="F18" s="41"/>
      <c r="G18" s="41"/>
      <c r="H18" s="41"/>
      <c r="I18" s="41"/>
      <c r="J18" s="41"/>
    </row>
    <row r="19" spans="2:10" ht="15.75" x14ac:dyDescent="0.25">
      <c r="B19" s="41"/>
      <c r="C19" s="41"/>
      <c r="D19" s="41"/>
      <c r="E19" s="41"/>
      <c r="F19" s="41"/>
      <c r="G19" s="41"/>
      <c r="H19" s="41"/>
      <c r="I19" s="41"/>
      <c r="J19" s="41"/>
    </row>
    <row r="23" spans="2:10" x14ac:dyDescent="0.25">
      <c r="E23" s="7" t="s">
        <v>419</v>
      </c>
      <c r="F23" s="240"/>
      <c r="G23" s="240"/>
      <c r="H23" s="240"/>
      <c r="I23" s="240"/>
    </row>
    <row r="24" spans="2:10" x14ac:dyDescent="0.25">
      <c r="F24" s="7"/>
      <c r="G24" s="7"/>
      <c r="H24" s="7"/>
      <c r="I24" s="7"/>
    </row>
    <row r="25" spans="2:10" x14ac:dyDescent="0.25">
      <c r="E25" s="7" t="s">
        <v>420</v>
      </c>
      <c r="F25" s="240"/>
      <c r="G25" s="240"/>
      <c r="H25" s="240"/>
      <c r="I25" s="240"/>
    </row>
    <row r="26" spans="2:10" x14ac:dyDescent="0.25">
      <c r="F26" s="7"/>
      <c r="G26" s="7"/>
      <c r="H26" s="7"/>
      <c r="I26" s="7"/>
    </row>
    <row r="27" spans="2:10" x14ac:dyDescent="0.25">
      <c r="E27" s="7" t="s">
        <v>421</v>
      </c>
      <c r="F27" s="241"/>
      <c r="G27" s="241"/>
      <c r="H27" s="241"/>
      <c r="I27" s="241"/>
    </row>
    <row r="28" spans="2:10" x14ac:dyDescent="0.25">
      <c r="F28" s="7"/>
      <c r="G28" s="7"/>
      <c r="H28" s="7"/>
      <c r="I28" s="7"/>
    </row>
    <row r="29" spans="2:10" x14ac:dyDescent="0.25">
      <c r="E29" s="7" t="s">
        <v>422</v>
      </c>
      <c r="F29" s="240"/>
      <c r="G29" s="240"/>
      <c r="H29" s="240"/>
      <c r="I29" s="240"/>
    </row>
    <row r="30" spans="2:10" x14ac:dyDescent="0.25">
      <c r="F30" s="7"/>
      <c r="G30" s="7"/>
      <c r="H30" s="7"/>
      <c r="I30" s="7"/>
      <c r="J30" s="7"/>
    </row>
  </sheetData>
  <sheetProtection algorithmName="SHA-512" hashValue="CTXaOOfPH8hF1pmNKy4siySQSHCUT45vAioeAEGG3G/oNh2Lo5B4FXVu1It7JhzOPRcgtPyZth/1kRM/qBZNZg==" saltValue="04kGLxesvC//y1qfJsHrIQ==" spinCount="100000" sheet="1" selectLockedCells="1" pivotTables="0"/>
  <customSheetViews>
    <customSheetView guid="{5F6D8428-60EF-48C5-ADDC-BCD7FF61CA69}" scale="90" showPageBreaks="1" printArea="1" view="pageBreakPreview" topLeftCell="A10">
      <selection activeCell="A4" sqref="A4:I4"/>
      <pageMargins left="0" right="0" top="0" bottom="0" header="0" footer="0"/>
      <pageSetup orientation="portrait"/>
      <headerFooter scaleWithDoc="0">
        <oddFooter>&amp;LRevised 1/2014</oddFooter>
      </headerFooter>
    </customSheetView>
    <customSheetView guid="{E5A06249-98C3-4E85-8B71-5DCE560C1BD5}" scale="90" showPageBreaks="1" printArea="1" view="pageBreakPreview" topLeftCell="A10">
      <selection activeCell="A4" sqref="A4:I4"/>
      <pageMargins left="0" right="0" top="0" bottom="0" header="0" footer="0"/>
      <pageSetup orientation="portrait"/>
      <headerFooter scaleWithDoc="0">
        <oddFooter>&amp;LRevised 1/2014</oddFooter>
      </headerFooter>
    </customSheetView>
    <customSheetView guid="{F55E0429-B766-4435-8789-251BFCE0C338}" scale="90" showPageBreaks="1" printArea="1" view="pageBreakPreview" topLeftCell="A10">
      <selection activeCell="H143" sqref="G143:H144"/>
      <pageMargins left="0" right="0" top="0" bottom="0" header="0" footer="0"/>
      <pageSetup scale="87" orientation="portrait"/>
      <headerFooter>
        <oddFooter>&amp;LRevised 1/2015&amp;CDocket No. 15-01005</oddFooter>
      </headerFooter>
    </customSheetView>
    <customSheetView guid="{560A5679-D9C5-409C-A7EB-33C3B5CAD66D}" scale="90" showPageBreaks="1" printArea="1" view="pageBreakPreview">
      <selection activeCell="A6" sqref="A6:J6"/>
      <pageMargins left="0" right="0" top="0" bottom="0" header="0" footer="0"/>
      <pageSetup orientation="portrait"/>
      <headerFooter>
        <oddFooter>&amp;CDocket No. 16-01005&amp;RRevised Jan 2016</oddFooter>
      </headerFooter>
    </customSheetView>
  </customSheetViews>
  <mergeCells count="10">
    <mergeCell ref="A2:J2"/>
    <mergeCell ref="A3:J3"/>
    <mergeCell ref="A4:J4"/>
    <mergeCell ref="A6:J6"/>
    <mergeCell ref="C9:E9"/>
    <mergeCell ref="F23:I23"/>
    <mergeCell ref="F25:I25"/>
    <mergeCell ref="F29:I29"/>
    <mergeCell ref="F27:I27"/>
    <mergeCell ref="G9:J9"/>
  </mergeCells>
  <phoneticPr fontId="43" type="noConversion"/>
  <printOptions horizontalCentered="1"/>
  <pageMargins left="0.24545454545454501" right="0.3" top="0.42166666666666702" bottom="0.5" header="0.28749999999999998" footer="0.3"/>
  <pageSetup fitToHeight="0" orientation="portrait" r:id="rId1"/>
  <headerFooter differentFirst="1">
    <oddFooter>&amp;L&amp;10Docket No. 25-01005&amp;C&amp;11Page &amp;P-2 of 14&amp;R&amp;10Revised January 2025</oddFoot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8:I41"/>
  <sheetViews>
    <sheetView showGridLines="0" showRuler="0" view="pageLayout" zoomScale="90" zoomScaleNormal="100" zoomScaleSheetLayoutView="100" zoomScalePageLayoutView="90" workbookViewId="0">
      <selection activeCell="B23" sqref="B23:H23"/>
    </sheetView>
  </sheetViews>
  <sheetFormatPr defaultColWidth="9" defaultRowHeight="15" x14ac:dyDescent="0.25"/>
  <cols>
    <col min="1" max="1" width="10.625" style="4" customWidth="1"/>
    <col min="2" max="2" width="11.625" style="4" customWidth="1"/>
    <col min="3" max="5" width="9" style="4"/>
    <col min="6" max="6" width="9" style="4" customWidth="1"/>
    <col min="7" max="7" width="4.875" style="4" customWidth="1"/>
    <col min="8" max="8" width="11.875" style="4" customWidth="1"/>
    <col min="9" max="16384" width="9" style="4"/>
  </cols>
  <sheetData>
    <row r="18" spans="2:8" ht="18.75" x14ac:dyDescent="0.3">
      <c r="B18" s="10"/>
      <c r="C18" s="10"/>
      <c r="D18" s="10"/>
      <c r="E18" s="10"/>
      <c r="F18" s="10"/>
      <c r="G18" s="10"/>
    </row>
    <row r="19" spans="2:8" ht="18.75" x14ac:dyDescent="0.3">
      <c r="B19" s="10"/>
      <c r="C19" s="10"/>
      <c r="D19" s="10"/>
      <c r="E19" s="10"/>
      <c r="F19" s="10"/>
      <c r="G19" s="10"/>
    </row>
    <row r="20" spans="2:8" ht="18.75" x14ac:dyDescent="0.3">
      <c r="B20" s="10"/>
      <c r="C20" s="5" t="s">
        <v>42</v>
      </c>
      <c r="D20" s="5"/>
      <c r="E20" s="5"/>
      <c r="F20" s="5"/>
      <c r="G20" s="5"/>
    </row>
    <row r="21" spans="2:8" ht="18.75" x14ac:dyDescent="0.3">
      <c r="B21" s="10"/>
      <c r="C21" s="5" t="s">
        <v>43</v>
      </c>
      <c r="D21" s="5"/>
      <c r="E21" s="5"/>
      <c r="F21" s="5"/>
      <c r="G21" s="5"/>
    </row>
    <row r="22" spans="2:8" ht="18.75" x14ac:dyDescent="0.3">
      <c r="B22" s="10"/>
      <c r="C22" s="5"/>
      <c r="D22" s="5"/>
      <c r="E22" s="5"/>
      <c r="F22" s="5"/>
      <c r="G22" s="5"/>
    </row>
    <row r="23" spans="2:8" ht="38.25" customHeight="1" x14ac:dyDescent="0.25">
      <c r="B23" s="215"/>
      <c r="C23" s="215"/>
      <c r="D23" s="215"/>
      <c r="E23" s="215"/>
      <c r="F23" s="215"/>
      <c r="G23" s="215"/>
      <c r="H23" s="215"/>
    </row>
    <row r="24" spans="2:8" ht="18.75" x14ac:dyDescent="0.3">
      <c r="B24" s="10"/>
      <c r="C24" s="10"/>
      <c r="D24" s="10"/>
      <c r="E24" s="10"/>
      <c r="F24" s="10"/>
      <c r="G24" s="10"/>
    </row>
    <row r="25" spans="2:8" ht="18.75" x14ac:dyDescent="0.3">
      <c r="B25" s="10"/>
      <c r="C25" s="5" t="s">
        <v>44</v>
      </c>
      <c r="D25" s="5"/>
      <c r="E25" s="5"/>
      <c r="F25" s="5"/>
      <c r="G25" s="2"/>
    </row>
    <row r="26" spans="2:8" ht="18.75" x14ac:dyDescent="0.3">
      <c r="B26" s="10"/>
      <c r="C26" s="5"/>
      <c r="D26" s="5"/>
      <c r="E26" s="5"/>
      <c r="F26" s="5"/>
      <c r="G26" s="2"/>
    </row>
    <row r="27" spans="2:8" ht="18.75" x14ac:dyDescent="0.3">
      <c r="B27" s="10"/>
      <c r="C27" s="5" t="s">
        <v>45</v>
      </c>
      <c r="D27" s="5"/>
      <c r="E27" s="5"/>
      <c r="F27" s="5"/>
      <c r="G27" s="2"/>
    </row>
    <row r="28" spans="2:8" ht="18.75" x14ac:dyDescent="0.3">
      <c r="B28" s="10"/>
      <c r="C28" s="5"/>
      <c r="D28" s="5"/>
      <c r="E28" s="5"/>
      <c r="F28" s="5"/>
      <c r="G28" s="2"/>
    </row>
    <row r="29" spans="2:8" ht="18.75" x14ac:dyDescent="0.3">
      <c r="B29" s="10"/>
      <c r="C29" s="5" t="s">
        <v>428</v>
      </c>
      <c r="D29" s="5"/>
      <c r="E29" s="5"/>
      <c r="F29" s="5"/>
      <c r="G29" s="2"/>
      <c r="H29" s="6"/>
    </row>
    <row r="30" spans="2:8" ht="18.75" x14ac:dyDescent="0.3">
      <c r="B30" s="10"/>
      <c r="C30" s="5"/>
      <c r="D30" s="5"/>
      <c r="E30" s="5"/>
      <c r="F30" s="5"/>
      <c r="G30" s="5"/>
    </row>
    <row r="31" spans="2:8" ht="18.75" x14ac:dyDescent="0.3">
      <c r="B31" s="10"/>
      <c r="C31" s="120" t="s">
        <v>46</v>
      </c>
      <c r="E31" s="217"/>
      <c r="F31" s="217"/>
      <c r="G31" s="217"/>
    </row>
    <row r="32" spans="2:8" ht="18.75" x14ac:dyDescent="0.3">
      <c r="B32" s="10"/>
      <c r="C32" s="120" t="s">
        <v>47</v>
      </c>
      <c r="E32" s="219"/>
      <c r="F32" s="219"/>
      <c r="G32" s="219"/>
    </row>
    <row r="33" spans="1:9" ht="18.75" x14ac:dyDescent="0.3">
      <c r="B33" s="10"/>
    </row>
    <row r="34" spans="1:9" ht="18.75" x14ac:dyDescent="0.3">
      <c r="B34" s="10"/>
      <c r="C34" s="216" t="s">
        <v>427</v>
      </c>
      <c r="D34" s="216"/>
      <c r="E34" s="216"/>
      <c r="F34" s="216"/>
      <c r="G34" s="216"/>
    </row>
    <row r="35" spans="1:9" ht="18.75" x14ac:dyDescent="0.3">
      <c r="E35" s="10"/>
      <c r="F35" s="10"/>
      <c r="G35" s="10"/>
      <c r="H35" s="10"/>
    </row>
    <row r="36" spans="1:9" ht="18.75" x14ac:dyDescent="0.3">
      <c r="E36" s="119" t="s">
        <v>48</v>
      </c>
      <c r="F36" s="10"/>
      <c r="G36" s="10"/>
      <c r="H36" s="10"/>
    </row>
    <row r="37" spans="1:9" ht="18.75" x14ac:dyDescent="0.3">
      <c r="D37" s="10" t="s">
        <v>49</v>
      </c>
      <c r="E37" s="10"/>
      <c r="F37" s="10"/>
      <c r="G37" s="157"/>
      <c r="H37" s="121"/>
    </row>
    <row r="38" spans="1:9" ht="18.75" x14ac:dyDescent="0.3">
      <c r="D38" s="10" t="s">
        <v>50</v>
      </c>
      <c r="E38" s="10"/>
      <c r="F38" s="10"/>
      <c r="G38" s="157"/>
      <c r="H38" s="121"/>
    </row>
    <row r="39" spans="1:9" ht="18" customHeight="1" x14ac:dyDescent="0.25">
      <c r="A39" s="218" t="s">
        <v>51</v>
      </c>
      <c r="B39" s="218"/>
      <c r="C39" s="218"/>
      <c r="D39" s="218"/>
      <c r="E39" s="218"/>
      <c r="F39" s="218"/>
      <c r="G39" s="218"/>
      <c r="H39" s="218"/>
      <c r="I39" s="218"/>
    </row>
    <row r="40" spans="1:9" ht="18.75" customHeight="1" x14ac:dyDescent="0.25">
      <c r="A40" s="156"/>
      <c r="B40" s="156"/>
      <c r="C40" s="156"/>
      <c r="D40" s="156"/>
      <c r="E40" s="156"/>
      <c r="F40" s="156"/>
      <c r="G40" s="156"/>
      <c r="H40" s="156"/>
      <c r="I40" s="156"/>
    </row>
    <row r="41" spans="1:9" ht="18.75" x14ac:dyDescent="0.3">
      <c r="E41" s="10"/>
      <c r="F41" s="10"/>
      <c r="G41" s="120"/>
      <c r="H41" s="10"/>
    </row>
  </sheetData>
  <sheetProtection algorithmName="SHA-512" hashValue="w2QuhvTfVoSwjZDz6F4slcj2lUoZHnJSFk0ZzygNeIZhSpNv7oYe/3Byw2owzV0jJmsj2BAGRvbm2cbO5c1Pfg==" saltValue="BuC5yflYTUg7/BBS/272Sg==" spinCount="100000" sheet="1" selectLockedCells="1" pivotTables="0"/>
  <customSheetViews>
    <customSheetView guid="{5F6D8428-60EF-48C5-ADDC-BCD7FF61CA69}" scale="90" showPageBreaks="1" fitToPage="1" printArea="1" view="pageBreakPreview">
      <selection activeCell="D35" sqref="D35"/>
      <pageMargins left="0" right="0" top="0" bottom="0" header="0" footer="0"/>
      <pageSetup orientation="portrait"/>
    </customSheetView>
    <customSheetView guid="{E5A06249-98C3-4E85-8B71-5DCE560C1BD5}" scale="90" showPageBreaks="1" fitToPage="1" printArea="1" view="pageBreakPreview">
      <selection activeCell="D35" sqref="D35"/>
      <pageMargins left="0" right="0" top="0" bottom="0" header="0" footer="0"/>
      <pageSetup orientation="portrait"/>
    </customSheetView>
    <customSheetView guid="{F55E0429-B766-4435-8789-251BFCE0C338}" scale="90" showPageBreaks="1" fitToPage="1" printArea="1" view="pageBreakPreview" topLeftCell="A7">
      <selection activeCell="F40" sqref="F40:G44"/>
      <pageMargins left="0" right="0" top="0" bottom="0" header="0" footer="0"/>
      <pageSetup orientation="portrait"/>
    </customSheetView>
    <customSheetView guid="{560A5679-D9C5-409C-A7EB-33C3B5CAD66D}" showPageBreaks="1" fitToPage="1" printArea="1" view="pageLayout">
      <selection activeCell="C25" sqref="C25"/>
      <pageMargins left="0" right="0" top="0" bottom="0" header="0" footer="0"/>
      <pageSetup orientation="portrait"/>
    </customSheetView>
  </customSheetViews>
  <mergeCells count="5">
    <mergeCell ref="B23:H23"/>
    <mergeCell ref="C34:G34"/>
    <mergeCell ref="E31:G31"/>
    <mergeCell ref="A39:I39"/>
    <mergeCell ref="E32:G32"/>
  </mergeCells>
  <phoneticPr fontId="43" type="noConversion"/>
  <printOptions horizontalCentered="1"/>
  <pageMargins left="0.25" right="0.3" top="0.42" bottom="0.5" header="0.28999999999999998" footer="0.3"/>
  <pageSetup fitToHeight="0" orientation="portrait" r:id="rId1"/>
  <headerFooter differentFirst="1">
    <oddFooter>&amp;L&amp;10&amp;K000000Docket No. 25-01005&amp;C&amp;11&amp;K000000Page &amp;P-2 of 14&amp;R&amp;10&amp;K000000Revised January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6</xdr:col>
                    <xdr:colOff>104775</xdr:colOff>
                    <xdr:row>36</xdr:row>
                    <xdr:rowOff>28575</xdr:rowOff>
                  </from>
                  <to>
                    <xdr:col>6</xdr:col>
                    <xdr:colOff>304800</xdr:colOff>
                    <xdr:row>37</xdr:row>
                    <xdr:rowOff>9525</xdr:rowOff>
                  </to>
                </anchor>
              </controlPr>
            </control>
          </mc:Choice>
        </mc:AlternateContent>
        <mc:AlternateContent xmlns:mc="http://schemas.openxmlformats.org/markup-compatibility/2006">
          <mc:Choice Requires="x14">
            <control shapeId="1027" r:id="rId5" name="Option Button 3">
              <controlPr defaultSize="0" autoFill="0" autoLine="0" autoPict="0">
                <anchor moveWithCells="1">
                  <from>
                    <xdr:col>6</xdr:col>
                    <xdr:colOff>104775</xdr:colOff>
                    <xdr:row>37</xdr:row>
                    <xdr:rowOff>28575</xdr:rowOff>
                  </from>
                  <to>
                    <xdr:col>6</xdr:col>
                    <xdr:colOff>304800</xdr:colOff>
                    <xdr:row>38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81"/>
  <sheetViews>
    <sheetView showGridLines="0" showRuler="0" view="pageLayout" workbookViewId="0">
      <selection activeCell="C7" sqref="C7:H7"/>
    </sheetView>
  </sheetViews>
  <sheetFormatPr defaultColWidth="9" defaultRowHeight="15" x14ac:dyDescent="0.25"/>
  <cols>
    <col min="1" max="1" width="2.625" style="4" customWidth="1"/>
    <col min="2" max="2" width="2.625" style="7" bestFit="1" customWidth="1"/>
    <col min="3" max="6" width="9" style="4"/>
    <col min="7" max="7" width="11.5" style="4" customWidth="1"/>
    <col min="8" max="8" width="10.625" style="4" customWidth="1"/>
    <col min="9" max="10" width="9" style="4"/>
    <col min="11" max="11" width="4" style="4" customWidth="1"/>
    <col min="12" max="12" width="2.625" style="4" customWidth="1"/>
    <col min="13" max="16384" width="9" style="4"/>
  </cols>
  <sheetData>
    <row r="1" spans="1:12" x14ac:dyDescent="0.25">
      <c r="A1" s="4" t="s">
        <v>52</v>
      </c>
      <c r="D1" s="53">
        <f>'Cover Sheet'!B23</f>
        <v>0</v>
      </c>
      <c r="E1" s="15"/>
      <c r="J1" s="7"/>
    </row>
    <row r="2" spans="1:12" x14ac:dyDescent="0.25">
      <c r="A2" s="4" t="s">
        <v>46</v>
      </c>
      <c r="D2" s="183">
        <f>+'Cover Sheet'!E31</f>
        <v>0</v>
      </c>
      <c r="E2" s="183"/>
      <c r="F2" s="99"/>
      <c r="G2" s="99"/>
    </row>
    <row r="3" spans="1:12" ht="11.25" customHeight="1" x14ac:dyDescent="0.25"/>
    <row r="4" spans="1:12" ht="18.75" x14ac:dyDescent="0.25">
      <c r="A4" s="158" t="s">
        <v>53</v>
      </c>
      <c r="B4" s="100"/>
      <c r="C4" s="100"/>
      <c r="D4" s="100"/>
      <c r="E4" s="100"/>
      <c r="F4" s="100"/>
      <c r="G4" s="100"/>
      <c r="H4" s="100"/>
      <c r="I4" s="100"/>
      <c r="J4" s="100"/>
      <c r="L4" s="101"/>
    </row>
    <row r="5" spans="1:12" ht="11.25" customHeight="1" x14ac:dyDescent="0.25"/>
    <row r="6" spans="1:12" x14ac:dyDescent="0.25">
      <c r="B6" s="7" t="s">
        <v>54</v>
      </c>
      <c r="C6" s="4" t="s">
        <v>55</v>
      </c>
    </row>
    <row r="7" spans="1:12" x14ac:dyDescent="0.25">
      <c r="C7" s="223"/>
      <c r="D7" s="223"/>
      <c r="E7" s="223"/>
      <c r="F7" s="223"/>
      <c r="G7" s="223"/>
      <c r="H7" s="223"/>
    </row>
    <row r="9" spans="1:12" x14ac:dyDescent="0.25">
      <c r="B9" s="7" t="s">
        <v>56</v>
      </c>
      <c r="C9" s="4" t="s">
        <v>57</v>
      </c>
    </row>
    <row r="10" spans="1:12" x14ac:dyDescent="0.25">
      <c r="C10" s="225"/>
      <c r="D10" s="225"/>
      <c r="E10" s="225"/>
    </row>
    <row r="12" spans="1:12" x14ac:dyDescent="0.25">
      <c r="B12" s="7" t="s">
        <v>58</v>
      </c>
      <c r="C12" s="4" t="s">
        <v>59</v>
      </c>
    </row>
    <row r="13" spans="1:12" x14ac:dyDescent="0.25">
      <c r="C13" s="4" t="s">
        <v>60</v>
      </c>
    </row>
    <row r="14" spans="1:12" x14ac:dyDescent="0.25">
      <c r="C14" s="223"/>
      <c r="D14" s="223"/>
      <c r="E14" s="223"/>
      <c r="F14" s="223"/>
      <c r="G14" s="223"/>
      <c r="H14" s="223"/>
      <c r="I14" s="223"/>
      <c r="J14" s="223"/>
    </row>
    <row r="16" spans="1:12" x14ac:dyDescent="0.25">
      <c r="B16" s="7" t="s">
        <v>61</v>
      </c>
      <c r="C16" s="4" t="s">
        <v>62</v>
      </c>
    </row>
    <row r="17" spans="2:10" x14ac:dyDescent="0.25">
      <c r="C17" s="4" t="s">
        <v>63</v>
      </c>
    </row>
    <row r="18" spans="2:10" x14ac:dyDescent="0.25">
      <c r="C18" s="226"/>
      <c r="D18" s="226"/>
      <c r="E18" s="226"/>
      <c r="F18" s="226"/>
      <c r="G18" s="226"/>
      <c r="H18" s="226"/>
      <c r="I18" s="226"/>
      <c r="J18" s="226"/>
    </row>
    <row r="19" spans="2:10" ht="15" customHeight="1" x14ac:dyDescent="0.25">
      <c r="C19" s="226"/>
      <c r="D19" s="226"/>
      <c r="E19" s="226"/>
      <c r="F19" s="226"/>
      <c r="G19" s="226"/>
      <c r="H19" s="226"/>
      <c r="I19" s="226"/>
      <c r="J19" s="226"/>
    </row>
    <row r="20" spans="2:10" ht="15" customHeight="1" x14ac:dyDescent="0.25">
      <c r="C20" s="222"/>
      <c r="D20" s="222"/>
      <c r="E20" s="222"/>
      <c r="F20" s="222"/>
      <c r="G20" s="222"/>
      <c r="H20" s="222"/>
      <c r="I20" s="222"/>
      <c r="J20" s="222"/>
    </row>
    <row r="22" spans="2:10" x14ac:dyDescent="0.25">
      <c r="B22" s="7" t="s">
        <v>64</v>
      </c>
      <c r="C22" s="4" t="s">
        <v>65</v>
      </c>
    </row>
    <row r="23" spans="2:10" x14ac:dyDescent="0.25">
      <c r="C23" s="4" t="s">
        <v>66</v>
      </c>
    </row>
    <row r="24" spans="2:10" x14ac:dyDescent="0.25">
      <c r="C24" s="226"/>
      <c r="D24" s="226"/>
      <c r="E24" s="226"/>
      <c r="F24" s="226"/>
      <c r="G24" s="226"/>
      <c r="H24" s="226"/>
      <c r="I24" s="226"/>
      <c r="J24" s="226"/>
    </row>
    <row r="25" spans="2:10" x14ac:dyDescent="0.25">
      <c r="C25" s="222"/>
      <c r="D25" s="222"/>
      <c r="E25" s="222"/>
      <c r="F25" s="222"/>
      <c r="G25" s="222"/>
      <c r="H25" s="222"/>
      <c r="I25" s="222"/>
      <c r="J25" s="222"/>
    </row>
    <row r="27" spans="2:10" x14ac:dyDescent="0.25">
      <c r="B27" s="7" t="s">
        <v>67</v>
      </c>
      <c r="C27" s="4" t="s">
        <v>68</v>
      </c>
    </row>
    <row r="28" spans="2:10" x14ac:dyDescent="0.25">
      <c r="C28" s="4" t="s">
        <v>69</v>
      </c>
    </row>
    <row r="29" spans="2:10" x14ac:dyDescent="0.25">
      <c r="C29" s="224"/>
      <c r="D29" s="224"/>
      <c r="E29" s="102"/>
      <c r="F29" s="102"/>
    </row>
    <row r="30" spans="2:10" x14ac:dyDescent="0.25">
      <c r="C30" s="4" t="s">
        <v>70</v>
      </c>
    </row>
    <row r="31" spans="2:10" x14ac:dyDescent="0.25">
      <c r="C31" s="225"/>
      <c r="D31" s="225"/>
      <c r="E31" s="225"/>
      <c r="F31" s="225"/>
      <c r="G31" s="225"/>
      <c r="H31" s="225"/>
      <c r="I31" s="225"/>
    </row>
    <row r="32" spans="2:10" x14ac:dyDescent="0.25">
      <c r="C32" s="4" t="s">
        <v>71</v>
      </c>
    </row>
    <row r="33" spans="1:11" x14ac:dyDescent="0.25">
      <c r="C33" s="225"/>
      <c r="D33" s="225"/>
      <c r="E33" s="225"/>
      <c r="F33" s="225"/>
      <c r="G33" s="225"/>
      <c r="H33" s="225"/>
      <c r="I33" s="225"/>
    </row>
    <row r="35" spans="1:11" x14ac:dyDescent="0.25">
      <c r="B35" s="7" t="s">
        <v>72</v>
      </c>
      <c r="C35" s="4" t="s">
        <v>73</v>
      </c>
    </row>
    <row r="36" spans="1:11" s="199" customFormat="1" ht="15.75" customHeight="1" x14ac:dyDescent="0.25">
      <c r="A36" s="200"/>
      <c r="C36" s="220" t="s">
        <v>74</v>
      </c>
      <c r="D36" s="220"/>
      <c r="E36" s="201"/>
      <c r="F36" s="223"/>
      <c r="G36" s="223"/>
      <c r="H36" s="223"/>
      <c r="I36" s="223"/>
      <c r="J36" s="223"/>
      <c r="K36" s="201"/>
    </row>
    <row r="37" spans="1:11" s="199" customFormat="1" ht="15.75" customHeight="1" x14ac:dyDescent="0.25">
      <c r="A37" s="200"/>
      <c r="C37" s="220" t="s">
        <v>75</v>
      </c>
      <c r="D37" s="220"/>
      <c r="E37" s="201"/>
      <c r="F37" s="223"/>
      <c r="G37" s="223"/>
      <c r="H37" s="223"/>
      <c r="I37" s="223"/>
      <c r="J37" s="223"/>
      <c r="K37" s="203"/>
    </row>
    <row r="38" spans="1:11" s="199" customFormat="1" ht="15.75" customHeight="1" x14ac:dyDescent="0.25">
      <c r="A38" s="200"/>
      <c r="C38" s="220" t="s">
        <v>76</v>
      </c>
      <c r="D38" s="220"/>
      <c r="E38" s="201"/>
      <c r="F38" s="223"/>
      <c r="G38" s="223"/>
      <c r="H38" s="223"/>
      <c r="I38" s="223"/>
      <c r="J38" s="223"/>
      <c r="K38" s="203"/>
    </row>
    <row r="39" spans="1:11" s="199" customFormat="1" ht="15.75" customHeight="1" x14ac:dyDescent="0.25">
      <c r="A39" s="200"/>
      <c r="C39" s="220" t="s">
        <v>77</v>
      </c>
      <c r="D39" s="220"/>
      <c r="E39" s="201"/>
      <c r="F39" s="221"/>
      <c r="G39" s="221"/>
      <c r="H39" s="221"/>
      <c r="J39" s="202"/>
      <c r="K39" s="202"/>
    </row>
    <row r="40" spans="1:11" customFormat="1" ht="15.75" x14ac:dyDescent="0.25"/>
    <row r="41" spans="1:11" x14ac:dyDescent="0.25">
      <c r="B41" s="7" t="s">
        <v>78</v>
      </c>
      <c r="C41" s="4" t="s">
        <v>79</v>
      </c>
    </row>
    <row r="42" spans="1:11" s="199" customFormat="1" ht="15.75" customHeight="1" x14ac:dyDescent="0.25">
      <c r="A42" s="200"/>
      <c r="C42" s="220" t="s">
        <v>74</v>
      </c>
      <c r="D42" s="220"/>
      <c r="E42" s="201"/>
      <c r="F42" s="223"/>
      <c r="G42" s="223"/>
      <c r="H42" s="223"/>
      <c r="I42" s="223"/>
      <c r="J42" s="223"/>
      <c r="K42" s="203"/>
    </row>
    <row r="43" spans="1:11" s="199" customFormat="1" ht="15.75" customHeight="1" x14ac:dyDescent="0.25">
      <c r="A43" s="200"/>
      <c r="C43" s="220" t="s">
        <v>75</v>
      </c>
      <c r="D43" s="220"/>
      <c r="E43" s="201"/>
      <c r="F43" s="223"/>
      <c r="G43" s="223"/>
      <c r="H43" s="223"/>
      <c r="I43" s="223"/>
      <c r="J43" s="223"/>
      <c r="K43" s="203"/>
    </row>
    <row r="44" spans="1:11" s="199" customFormat="1" ht="15.75" customHeight="1" x14ac:dyDescent="0.25">
      <c r="A44" s="200"/>
      <c r="C44" s="220" t="s">
        <v>76</v>
      </c>
      <c r="D44" s="220"/>
      <c r="E44" s="201"/>
      <c r="F44" s="223"/>
      <c r="G44" s="223"/>
      <c r="H44" s="223"/>
      <c r="I44" s="223"/>
      <c r="J44" s="223"/>
      <c r="K44" s="203"/>
    </row>
    <row r="45" spans="1:11" s="199" customFormat="1" ht="15.75" customHeight="1" x14ac:dyDescent="0.25">
      <c r="A45" s="200"/>
      <c r="C45" s="220" t="s">
        <v>77</v>
      </c>
      <c r="D45" s="220"/>
      <c r="E45" s="201"/>
      <c r="F45" s="221"/>
      <c r="G45" s="221"/>
      <c r="H45" s="221"/>
      <c r="J45" s="202"/>
      <c r="K45" s="202"/>
    </row>
    <row r="47" spans="1:11" ht="12" customHeight="1" x14ac:dyDescent="0.25"/>
    <row r="48" spans="1:11" x14ac:dyDescent="0.25">
      <c r="A48" s="4" t="s">
        <v>52</v>
      </c>
      <c r="D48" s="53">
        <f>'Cover Sheet'!B23</f>
        <v>0</v>
      </c>
      <c r="E48" s="15"/>
      <c r="F48" s="15"/>
      <c r="G48" s="15"/>
      <c r="J48" s="7"/>
    </row>
    <row r="49" spans="1:12" x14ac:dyDescent="0.25">
      <c r="A49" s="4" t="s">
        <v>46</v>
      </c>
      <c r="D49" s="183">
        <f>'Cover Sheet'!E31</f>
        <v>0</v>
      </c>
      <c r="E49" s="186"/>
      <c r="F49" s="186"/>
      <c r="G49" s="186"/>
    </row>
    <row r="50" spans="1:12" ht="11.25" customHeight="1" x14ac:dyDescent="0.25"/>
    <row r="51" spans="1:12" ht="18.75" x14ac:dyDescent="0.25">
      <c r="A51" s="158" t="s">
        <v>80</v>
      </c>
      <c r="B51" s="100"/>
      <c r="C51" s="100"/>
      <c r="D51" s="100"/>
      <c r="E51" s="100"/>
      <c r="F51" s="100"/>
      <c r="G51" s="100"/>
      <c r="H51" s="100"/>
      <c r="I51" s="100"/>
      <c r="J51" s="100"/>
      <c r="L51" s="101"/>
    </row>
    <row r="52" spans="1:12" ht="15.75" customHeight="1" x14ac:dyDescent="0.25"/>
    <row r="53" spans="1:12" x14ac:dyDescent="0.25">
      <c r="B53" s="7" t="s">
        <v>81</v>
      </c>
      <c r="C53" s="4" t="s">
        <v>82</v>
      </c>
    </row>
    <row r="54" spans="1:12" x14ac:dyDescent="0.25">
      <c r="C54" s="222"/>
      <c r="D54" s="222"/>
      <c r="E54" s="222"/>
      <c r="F54" s="222"/>
      <c r="G54" s="222"/>
      <c r="H54" s="222"/>
      <c r="I54" s="222"/>
      <c r="J54" s="222"/>
    </row>
    <row r="55" spans="1:12" x14ac:dyDescent="0.25">
      <c r="C55" s="222"/>
      <c r="D55" s="222"/>
      <c r="E55" s="222"/>
      <c r="F55" s="222"/>
      <c r="G55" s="222"/>
      <c r="H55" s="222"/>
      <c r="I55" s="222"/>
      <c r="J55" s="222"/>
    </row>
    <row r="56" spans="1:12" customFormat="1" ht="15.75" x14ac:dyDescent="0.25"/>
    <row r="57" spans="1:12" x14ac:dyDescent="0.25">
      <c r="B57" s="7" t="s">
        <v>83</v>
      </c>
      <c r="C57" s="4" t="s">
        <v>84</v>
      </c>
    </row>
    <row r="58" spans="1:12" s="199" customFormat="1" ht="15.75" customHeight="1" x14ac:dyDescent="0.25">
      <c r="A58" s="200"/>
      <c r="C58" s="220" t="s">
        <v>85</v>
      </c>
      <c r="D58" s="220"/>
      <c r="E58" s="201"/>
      <c r="F58" s="223"/>
      <c r="G58" s="223"/>
      <c r="H58" s="223"/>
      <c r="I58" s="223"/>
      <c r="J58" s="223"/>
      <c r="K58" s="203"/>
    </row>
    <row r="59" spans="1:12" s="199" customFormat="1" ht="15.75" customHeight="1" x14ac:dyDescent="0.25">
      <c r="A59" s="200"/>
      <c r="C59" s="220" t="s">
        <v>86</v>
      </c>
      <c r="D59" s="220"/>
      <c r="E59" s="201"/>
      <c r="F59" s="223"/>
      <c r="G59" s="223"/>
      <c r="H59" s="223"/>
      <c r="I59" s="223"/>
      <c r="J59" s="223"/>
      <c r="K59" s="203"/>
    </row>
    <row r="60" spans="1:12" s="199" customFormat="1" ht="15.75" customHeight="1" x14ac:dyDescent="0.25">
      <c r="A60" s="200"/>
      <c r="C60" s="220" t="s">
        <v>76</v>
      </c>
      <c r="D60" s="220"/>
      <c r="E60" s="201"/>
      <c r="F60" s="223"/>
      <c r="G60" s="223"/>
      <c r="H60" s="223"/>
      <c r="I60" s="223"/>
      <c r="J60" s="223"/>
      <c r="K60" s="203"/>
    </row>
    <row r="61" spans="1:12" s="199" customFormat="1" ht="15.75" customHeight="1" x14ac:dyDescent="0.25">
      <c r="A61" s="200"/>
      <c r="C61" s="220" t="s">
        <v>77</v>
      </c>
      <c r="D61" s="220"/>
      <c r="E61" s="201"/>
      <c r="F61" s="221"/>
      <c r="G61" s="221"/>
      <c r="H61" s="221"/>
      <c r="J61" s="202"/>
      <c r="K61" s="202"/>
    </row>
    <row r="62" spans="1:12" ht="15.75" customHeight="1" x14ac:dyDescent="0.25"/>
    <row r="63" spans="1:12" x14ac:dyDescent="0.25">
      <c r="B63" s="7" t="s">
        <v>87</v>
      </c>
      <c r="C63" s="4" t="s">
        <v>88</v>
      </c>
    </row>
    <row r="64" spans="1:12" ht="15.75" x14ac:dyDescent="0.25">
      <c r="C64" s="228" t="s">
        <v>89</v>
      </c>
      <c r="D64" s="229"/>
      <c r="E64" s="229"/>
      <c r="F64" s="229"/>
      <c r="G64" s="229"/>
      <c r="H64" s="230"/>
    </row>
    <row r="65" spans="2:10" x14ac:dyDescent="0.25">
      <c r="C65" s="231" t="s">
        <v>90</v>
      </c>
      <c r="D65" s="232"/>
      <c r="E65" s="232"/>
      <c r="F65" s="232"/>
      <c r="G65" s="232"/>
      <c r="H65" s="233"/>
    </row>
    <row r="66" spans="2:10" ht="30" x14ac:dyDescent="0.25">
      <c r="C66" s="103"/>
      <c r="D66" s="104"/>
      <c r="E66" s="105" t="s">
        <v>91</v>
      </c>
      <c r="F66" s="105" t="s">
        <v>92</v>
      </c>
      <c r="G66" s="105" t="s">
        <v>93</v>
      </c>
      <c r="H66" s="105" t="s">
        <v>94</v>
      </c>
    </row>
    <row r="67" spans="2:10" x14ac:dyDescent="0.25">
      <c r="C67" s="106" t="s">
        <v>95</v>
      </c>
      <c r="D67" s="107"/>
      <c r="E67" s="187"/>
      <c r="F67" s="187"/>
      <c r="G67" s="187"/>
      <c r="H67" s="188">
        <f>E67+F67-G67</f>
        <v>0</v>
      </c>
    </row>
    <row r="68" spans="2:10" x14ac:dyDescent="0.25">
      <c r="C68" s="106" t="s">
        <v>96</v>
      </c>
      <c r="D68" s="107"/>
      <c r="E68" s="187"/>
      <c r="F68" s="187"/>
      <c r="G68" s="187"/>
      <c r="H68" s="188">
        <f t="shared" ref="H68:H73" si="0">E68+F68-G68</f>
        <v>0</v>
      </c>
    </row>
    <row r="69" spans="2:10" x14ac:dyDescent="0.25">
      <c r="C69" s="106" t="s">
        <v>97</v>
      </c>
      <c r="D69" s="107"/>
      <c r="E69" s="187"/>
      <c r="F69" s="187"/>
      <c r="G69" s="187"/>
      <c r="H69" s="188">
        <f t="shared" si="0"/>
        <v>0</v>
      </c>
    </row>
    <row r="70" spans="2:10" x14ac:dyDescent="0.25">
      <c r="C70" s="106" t="s">
        <v>98</v>
      </c>
      <c r="D70" s="107"/>
      <c r="E70" s="187"/>
      <c r="F70" s="187"/>
      <c r="G70" s="187"/>
      <c r="H70" s="188">
        <f t="shared" si="0"/>
        <v>0</v>
      </c>
    </row>
    <row r="71" spans="2:10" x14ac:dyDescent="0.25">
      <c r="C71" s="106" t="s">
        <v>99</v>
      </c>
      <c r="D71" s="107"/>
      <c r="E71" s="187"/>
      <c r="F71" s="187"/>
      <c r="G71" s="187"/>
      <c r="H71" s="188">
        <f t="shared" si="0"/>
        <v>0</v>
      </c>
    </row>
    <row r="72" spans="2:10" x14ac:dyDescent="0.25">
      <c r="C72" s="106" t="s">
        <v>100</v>
      </c>
      <c r="D72" s="107"/>
      <c r="E72" s="187"/>
      <c r="F72" s="187"/>
      <c r="G72" s="187"/>
      <c r="H72" s="188">
        <f t="shared" si="0"/>
        <v>0</v>
      </c>
    </row>
    <row r="73" spans="2:10" x14ac:dyDescent="0.25">
      <c r="C73" s="106" t="s">
        <v>101</v>
      </c>
      <c r="D73" s="107"/>
      <c r="E73" s="189"/>
      <c r="F73" s="187"/>
      <c r="G73" s="187"/>
      <c r="H73" s="188">
        <f t="shared" si="0"/>
        <v>0</v>
      </c>
    </row>
    <row r="74" spans="2:10" ht="15.75" customHeight="1" x14ac:dyDescent="0.25">
      <c r="C74" s="6"/>
      <c r="D74" s="6"/>
      <c r="E74" s="6"/>
      <c r="F74" s="6"/>
      <c r="G74" s="6"/>
    </row>
    <row r="75" spans="2:10" x14ac:dyDescent="0.25">
      <c r="B75" s="7" t="s">
        <v>102</v>
      </c>
      <c r="C75" s="4" t="s">
        <v>103</v>
      </c>
      <c r="D75" s="6"/>
      <c r="E75" s="6"/>
      <c r="F75" s="6"/>
      <c r="G75" s="6"/>
    </row>
    <row r="76" spans="2:10" x14ac:dyDescent="0.25">
      <c r="C76" s="226"/>
      <c r="D76" s="226"/>
      <c r="E76" s="226"/>
      <c r="F76" s="226"/>
      <c r="G76" s="226"/>
      <c r="H76" s="226"/>
      <c r="I76" s="226"/>
      <c r="J76" s="226"/>
    </row>
    <row r="77" spans="2:10" x14ac:dyDescent="0.25">
      <c r="C77" s="226"/>
      <c r="D77" s="226"/>
      <c r="E77" s="226"/>
      <c r="F77" s="226"/>
      <c r="G77" s="226"/>
      <c r="H77" s="226"/>
      <c r="I77" s="226"/>
      <c r="J77" s="226"/>
    </row>
    <row r="78" spans="2:10" x14ac:dyDescent="0.25">
      <c r="C78" s="222"/>
      <c r="D78" s="222"/>
      <c r="E78" s="222"/>
      <c r="F78" s="222"/>
      <c r="G78" s="222"/>
      <c r="H78" s="222"/>
      <c r="I78" s="222"/>
      <c r="J78" s="222"/>
    </row>
    <row r="79" spans="2:10" ht="15.75" customHeight="1" x14ac:dyDescent="0.25"/>
    <row r="80" spans="2:10" x14ac:dyDescent="0.25">
      <c r="B80" s="7" t="s">
        <v>104</v>
      </c>
      <c r="C80" s="4" t="s">
        <v>105</v>
      </c>
    </row>
    <row r="81" spans="3:4" x14ac:dyDescent="0.25">
      <c r="C81" s="227"/>
      <c r="D81" s="227"/>
    </row>
  </sheetData>
  <sheetProtection algorithmName="SHA-512" hashValue="Eka9dmxR3RAteSxmznroRiEH/mInFZ54fJ/Qb4MG+gYZhHfHWgLMeMy4xQPZiV44G3riEn2TY5uzIhIN2mgZXw==" saltValue="EqwPbnO/Jcct9Rt5I8Xxng==" spinCount="100000" sheet="1" selectLockedCells="1" pivotTables="0"/>
  <customSheetViews>
    <customSheetView guid="{5F6D8428-60EF-48C5-ADDC-BCD7FF61CA69}" scale="90" showPageBreaks="1" printArea="1" view="pageBreakPreview" topLeftCell="A91">
      <selection activeCell="C94" sqref="C94:I95"/>
      <rowBreaks count="2" manualBreakCount="2">
        <brk id="43" max="9" man="1"/>
        <brk id="96" max="9" man="1"/>
      </rowBreaks>
      <pageMargins left="0" right="0" top="0" bottom="0" header="0" footer="0"/>
      <pageSetup scale="88" orientation="portrait"/>
      <headerFooter>
        <oddFooter>&amp;LRevised 1/2014</oddFooter>
      </headerFooter>
    </customSheetView>
    <customSheetView guid="{E5A06249-98C3-4E85-8B71-5DCE560C1BD5}" scale="90" showPageBreaks="1" printArea="1" view="pageBreakPreview" topLeftCell="A91">
      <selection activeCell="C94" sqref="C94:I95"/>
      <rowBreaks count="2" manualBreakCount="2">
        <brk id="43" max="9" man="1"/>
        <brk id="96" max="9" man="1"/>
      </rowBreaks>
      <pageMargins left="0" right="0" top="0" bottom="0" header="0" footer="0"/>
      <pageSetup scale="88" orientation="portrait"/>
      <headerFooter>
        <oddFooter>&amp;LRevised 1/2014</oddFooter>
      </headerFooter>
    </customSheetView>
    <customSheetView guid="{F55E0429-B766-4435-8789-251BFCE0C338}" scale="90" showPageBreaks="1" printArea="1" view="pageBreakPreview" topLeftCell="A91">
      <selection activeCell="H143" sqref="G143:H144"/>
      <rowBreaks count="2" manualBreakCount="2">
        <brk id="43" max="9" man="1"/>
        <brk id="96" max="9" man="1"/>
      </rowBreaks>
      <pageMargins left="0" right="0" top="0" bottom="0" header="0" footer="0"/>
      <pageSetup scale="87" orientation="portrait"/>
      <headerFooter>
        <oddFooter>&amp;LRevised 1/2015&amp;CDocket No. 15-01005</oddFooter>
      </headerFooter>
    </customSheetView>
    <customSheetView guid="{560A5679-D9C5-409C-A7EB-33C3B5CAD66D}" showPageBreaks="1" printArea="1" view="pageLayout">
      <selection activeCell="C8" sqref="C8:H8"/>
      <rowBreaks count="3" manualBreakCount="3">
        <brk id="42" max="10" man="1"/>
        <brk id="85" max="9" man="1"/>
        <brk id="86" max="9" man="1"/>
      </rowBreaks>
      <pageMargins left="0" right="0" top="0" bottom="0" header="0" footer="0"/>
      <pageSetup scale="98" orientation="portrait"/>
      <headerFooter>
        <oddFooter>&amp;CDocket No. 16-01005&amp;RRevised Jan 2016</oddFooter>
      </headerFooter>
    </customSheetView>
  </customSheetViews>
  <mergeCells count="38">
    <mergeCell ref="C81:D81"/>
    <mergeCell ref="C64:H64"/>
    <mergeCell ref="C65:H65"/>
    <mergeCell ref="C76:J78"/>
    <mergeCell ref="C10:E10"/>
    <mergeCell ref="C37:D37"/>
    <mergeCell ref="F37:J37"/>
    <mergeCell ref="C36:D36"/>
    <mergeCell ref="C38:D38"/>
    <mergeCell ref="C39:D39"/>
    <mergeCell ref="F39:H39"/>
    <mergeCell ref="F36:J36"/>
    <mergeCell ref="F38:J38"/>
    <mergeCell ref="C45:D45"/>
    <mergeCell ref="F45:H45"/>
    <mergeCell ref="C58:D58"/>
    <mergeCell ref="C7:H7"/>
    <mergeCell ref="C29:D29"/>
    <mergeCell ref="C31:I31"/>
    <mergeCell ref="C33:I33"/>
    <mergeCell ref="C14:J14"/>
    <mergeCell ref="C24:J25"/>
    <mergeCell ref="C18:J20"/>
    <mergeCell ref="C42:D42"/>
    <mergeCell ref="C43:D43"/>
    <mergeCell ref="C44:D44"/>
    <mergeCell ref="F42:J42"/>
    <mergeCell ref="F43:J43"/>
    <mergeCell ref="F44:J44"/>
    <mergeCell ref="C60:D60"/>
    <mergeCell ref="C61:D61"/>
    <mergeCell ref="F61:H61"/>
    <mergeCell ref="C54:J54"/>
    <mergeCell ref="C55:J55"/>
    <mergeCell ref="F58:J58"/>
    <mergeCell ref="F59:J59"/>
    <mergeCell ref="F60:J60"/>
    <mergeCell ref="C59:D59"/>
  </mergeCells>
  <phoneticPr fontId="43" type="noConversion"/>
  <printOptions horizontalCentered="1"/>
  <pageMargins left="0.25" right="0.3" top="0.42" bottom="0.5" header="0.28999999999999998" footer="0.3"/>
  <pageSetup fitToHeight="0" orientation="portrait" r:id="rId1"/>
  <headerFooter differentFirst="1">
    <oddFooter>&amp;LDocket No. 25-01005&amp;CPage &amp;P-2 of 14&amp;RRevised January 2025</oddFooter>
  </headerFooter>
  <rowBreaks count="2" manualBreakCount="2">
    <brk id="47" max="10" man="1"/>
    <brk id="82" max="9" man="1"/>
  </rowBreaks>
  <drawing r:id="rId2"/>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L42"/>
  <sheetViews>
    <sheetView showGridLines="0" showRuler="0" view="pageLayout" topLeftCell="B3" workbookViewId="0">
      <selection activeCell="C9" sqref="C9"/>
    </sheetView>
  </sheetViews>
  <sheetFormatPr defaultColWidth="9" defaultRowHeight="15" x14ac:dyDescent="0.25"/>
  <cols>
    <col min="1" max="1" width="7.125" style="4" customWidth="1"/>
    <col min="2" max="2" width="34.875" style="4" customWidth="1"/>
    <col min="3" max="3" width="16.625" style="4" customWidth="1"/>
    <col min="4" max="9" width="12.875" style="4" customWidth="1"/>
    <col min="10" max="16384" width="9" style="4"/>
  </cols>
  <sheetData>
    <row r="1" spans="1:12" ht="15.75" x14ac:dyDescent="0.25">
      <c r="A1" s="4" t="s">
        <v>52</v>
      </c>
      <c r="C1" s="53">
        <f>'Cover Sheet'!B23</f>
        <v>0</v>
      </c>
      <c r="I1" s="160" t="s">
        <v>106</v>
      </c>
    </row>
    <row r="2" spans="1:12" x14ac:dyDescent="0.25">
      <c r="A2" s="4" t="s">
        <v>46</v>
      </c>
      <c r="C2" s="182">
        <f>+'Cover Sheet'!E31</f>
        <v>0</v>
      </c>
    </row>
    <row r="3" spans="1:12" ht="9.75" customHeight="1" x14ac:dyDescent="0.25"/>
    <row r="4" spans="1:12" ht="19.5" thickBot="1" x14ac:dyDescent="0.3">
      <c r="A4" s="159" t="s">
        <v>107</v>
      </c>
      <c r="B4" s="89"/>
      <c r="C4" s="89"/>
      <c r="D4" s="89"/>
      <c r="E4" s="89"/>
      <c r="F4" s="89"/>
      <c r="G4" s="89"/>
      <c r="H4" s="89"/>
      <c r="I4" s="89"/>
    </row>
    <row r="5" spans="1:12" ht="60.75" thickBot="1" x14ac:dyDescent="0.3">
      <c r="A5" s="90" t="s">
        <v>108</v>
      </c>
      <c r="B5" s="66" t="s">
        <v>109</v>
      </c>
      <c r="C5" s="44" t="s">
        <v>110</v>
      </c>
      <c r="D5" s="44" t="s">
        <v>111</v>
      </c>
      <c r="E5" s="44" t="s">
        <v>112</v>
      </c>
      <c r="F5" s="44" t="s">
        <v>113</v>
      </c>
      <c r="G5" s="44" t="s">
        <v>114</v>
      </c>
      <c r="H5" s="44" t="s">
        <v>115</v>
      </c>
      <c r="I5" s="45" t="s">
        <v>116</v>
      </c>
      <c r="J5" s="85"/>
      <c r="K5" s="85"/>
      <c r="L5" s="85"/>
    </row>
    <row r="6" spans="1:12" x14ac:dyDescent="0.25">
      <c r="C6" s="13" t="s">
        <v>117</v>
      </c>
      <c r="D6" s="13" t="s">
        <v>118</v>
      </c>
      <c r="E6" s="13" t="s">
        <v>119</v>
      </c>
      <c r="F6" s="13" t="s">
        <v>120</v>
      </c>
      <c r="G6" s="13" t="s">
        <v>121</v>
      </c>
      <c r="H6" s="13" t="s">
        <v>122</v>
      </c>
      <c r="I6" s="13" t="s">
        <v>123</v>
      </c>
      <c r="J6" s="13"/>
      <c r="K6" s="13"/>
      <c r="L6" s="13"/>
    </row>
    <row r="7" spans="1:12" x14ac:dyDescent="0.25">
      <c r="C7" s="80"/>
      <c r="D7" s="80"/>
      <c r="E7" s="80"/>
      <c r="F7" s="80"/>
      <c r="G7" s="80"/>
      <c r="H7" s="79"/>
      <c r="I7" s="80"/>
    </row>
    <row r="8" spans="1:12" x14ac:dyDescent="0.25">
      <c r="A8" s="13">
        <v>1</v>
      </c>
      <c r="B8" s="15" t="s">
        <v>124</v>
      </c>
      <c r="C8" s="25"/>
      <c r="D8" s="25"/>
      <c r="E8" s="25"/>
      <c r="F8" s="25"/>
      <c r="G8" s="25"/>
      <c r="H8" s="79"/>
      <c r="I8" s="78"/>
    </row>
    <row r="9" spans="1:12" x14ac:dyDescent="0.25">
      <c r="A9" s="13">
        <f>A8+1</f>
        <v>2</v>
      </c>
      <c r="B9" s="4" t="s">
        <v>125</v>
      </c>
      <c r="C9" s="127">
        <v>0</v>
      </c>
      <c r="D9" s="127">
        <v>0</v>
      </c>
      <c r="E9" s="81">
        <f t="shared" ref="E9:E14" si="0">C9-D9</f>
        <v>0</v>
      </c>
      <c r="F9" s="127">
        <v>0</v>
      </c>
      <c r="G9" s="81">
        <f t="shared" ref="G9:G14" si="1">E9-F9</f>
        <v>0</v>
      </c>
      <c r="H9" s="129">
        <v>0</v>
      </c>
      <c r="I9" s="81">
        <f t="shared" ref="I9:I14" si="2">G9*H9</f>
        <v>0</v>
      </c>
    </row>
    <row r="10" spans="1:12" x14ac:dyDescent="0.25">
      <c r="A10" s="13">
        <f t="shared" ref="A10:A41" si="3">A9+1</f>
        <v>3</v>
      </c>
      <c r="B10" s="4" t="s">
        <v>126</v>
      </c>
      <c r="C10" s="127">
        <v>0</v>
      </c>
      <c r="D10" s="127">
        <v>0</v>
      </c>
      <c r="E10" s="81">
        <f t="shared" si="0"/>
        <v>0</v>
      </c>
      <c r="F10" s="127">
        <v>0</v>
      </c>
      <c r="G10" s="81">
        <f t="shared" si="1"/>
        <v>0</v>
      </c>
      <c r="H10" s="129">
        <v>0</v>
      </c>
      <c r="I10" s="81">
        <f t="shared" si="2"/>
        <v>0</v>
      </c>
    </row>
    <row r="11" spans="1:12" x14ac:dyDescent="0.25">
      <c r="A11" s="13">
        <f t="shared" si="3"/>
        <v>4</v>
      </c>
      <c r="B11" s="4" t="s">
        <v>127</v>
      </c>
      <c r="C11" s="127">
        <v>0</v>
      </c>
      <c r="D11" s="127">
        <v>0</v>
      </c>
      <c r="E11" s="81">
        <f>C11-D11</f>
        <v>0</v>
      </c>
      <c r="F11" s="127">
        <v>0</v>
      </c>
      <c r="G11" s="81">
        <f t="shared" si="1"/>
        <v>0</v>
      </c>
      <c r="H11" s="129">
        <v>0</v>
      </c>
      <c r="I11" s="81">
        <f t="shared" si="2"/>
        <v>0</v>
      </c>
    </row>
    <row r="12" spans="1:12" x14ac:dyDescent="0.25">
      <c r="A12" s="13">
        <f t="shared" si="3"/>
        <v>5</v>
      </c>
      <c r="B12" s="4" t="s">
        <v>128</v>
      </c>
      <c r="C12" s="127">
        <v>0</v>
      </c>
      <c r="D12" s="127">
        <v>0</v>
      </c>
      <c r="E12" s="81">
        <f>C12-D12</f>
        <v>0</v>
      </c>
      <c r="F12" s="127">
        <v>0</v>
      </c>
      <c r="G12" s="81">
        <f t="shared" si="1"/>
        <v>0</v>
      </c>
      <c r="H12" s="129">
        <v>0</v>
      </c>
      <c r="I12" s="81">
        <f t="shared" si="2"/>
        <v>0</v>
      </c>
    </row>
    <row r="13" spans="1:12" x14ac:dyDescent="0.25">
      <c r="A13" s="13">
        <f t="shared" si="3"/>
        <v>6</v>
      </c>
      <c r="B13" s="4" t="s">
        <v>129</v>
      </c>
      <c r="C13" s="127">
        <v>0</v>
      </c>
      <c r="D13" s="127">
        <v>0</v>
      </c>
      <c r="E13" s="81">
        <f t="shared" si="0"/>
        <v>0</v>
      </c>
      <c r="F13" s="127">
        <v>0</v>
      </c>
      <c r="G13" s="81">
        <f t="shared" si="1"/>
        <v>0</v>
      </c>
      <c r="H13" s="129">
        <v>0</v>
      </c>
      <c r="I13" s="81">
        <f t="shared" si="2"/>
        <v>0</v>
      </c>
    </row>
    <row r="14" spans="1:12" x14ac:dyDescent="0.25">
      <c r="A14" s="13">
        <f t="shared" si="3"/>
        <v>7</v>
      </c>
      <c r="B14" s="4" t="s">
        <v>130</v>
      </c>
      <c r="C14" s="128">
        <v>0</v>
      </c>
      <c r="D14" s="128">
        <v>0</v>
      </c>
      <c r="E14" s="91">
        <f t="shared" si="0"/>
        <v>0</v>
      </c>
      <c r="F14" s="128">
        <v>0</v>
      </c>
      <c r="G14" s="91">
        <f t="shared" si="1"/>
        <v>0</v>
      </c>
      <c r="H14" s="129">
        <v>0</v>
      </c>
      <c r="I14" s="91">
        <f t="shared" si="2"/>
        <v>0</v>
      </c>
    </row>
    <row r="15" spans="1:12" x14ac:dyDescent="0.25">
      <c r="A15" s="13">
        <f t="shared" si="3"/>
        <v>8</v>
      </c>
      <c r="B15" s="4" t="s">
        <v>131</v>
      </c>
      <c r="C15" s="81">
        <f>SUM(C9:C14)</f>
        <v>0</v>
      </c>
      <c r="D15" s="81">
        <f>SUM(D9:D14)</f>
        <v>0</v>
      </c>
      <c r="E15" s="81">
        <f>SUM(E9:E14)</f>
        <v>0</v>
      </c>
      <c r="F15" s="81">
        <f>SUM(F9:F14)</f>
        <v>0</v>
      </c>
      <c r="G15" s="81">
        <f>SUM(G9:G14)</f>
        <v>0</v>
      </c>
      <c r="H15" s="92"/>
      <c r="I15" s="81">
        <f>SUM(I9:I14)</f>
        <v>0</v>
      </c>
    </row>
    <row r="16" spans="1:12" x14ac:dyDescent="0.25">
      <c r="A16" s="13">
        <f t="shared" si="3"/>
        <v>9</v>
      </c>
      <c r="B16" s="4" t="s">
        <v>132</v>
      </c>
      <c r="C16" s="128">
        <v>0</v>
      </c>
      <c r="D16" s="128">
        <v>0</v>
      </c>
      <c r="E16" s="91">
        <f>C16-D16</f>
        <v>0</v>
      </c>
      <c r="F16" s="128">
        <v>0</v>
      </c>
      <c r="G16" s="91">
        <f>E16-F16</f>
        <v>0</v>
      </c>
      <c r="H16" s="129">
        <v>0</v>
      </c>
      <c r="I16" s="91">
        <f>G16*H16</f>
        <v>0</v>
      </c>
    </row>
    <row r="17" spans="1:9" ht="15.75" thickBot="1" x14ac:dyDescent="0.3">
      <c r="A17" s="13">
        <f t="shared" si="3"/>
        <v>10</v>
      </c>
      <c r="B17" s="4" t="s">
        <v>133</v>
      </c>
      <c r="C17" s="82">
        <f>C15-C16</f>
        <v>0</v>
      </c>
      <c r="D17" s="82">
        <f>D15-D16</f>
        <v>0</v>
      </c>
      <c r="E17" s="82">
        <f>E15-E16</f>
        <v>0</v>
      </c>
      <c r="F17" s="82">
        <f>F15-F16</f>
        <v>0</v>
      </c>
      <c r="G17" s="82">
        <f>G15-G16</f>
        <v>0</v>
      </c>
      <c r="H17" s="6"/>
      <c r="I17" s="82">
        <f>I15-I16</f>
        <v>0</v>
      </c>
    </row>
    <row r="18" spans="1:9" ht="14.25" customHeight="1" thickTop="1" x14ac:dyDescent="0.25">
      <c r="A18" s="13">
        <f t="shared" si="3"/>
        <v>11</v>
      </c>
      <c r="C18" s="6"/>
      <c r="D18" s="6"/>
      <c r="E18" s="6"/>
      <c r="F18" s="6"/>
      <c r="G18" s="6"/>
      <c r="H18" s="6"/>
      <c r="I18" s="6"/>
    </row>
    <row r="19" spans="1:9" x14ac:dyDescent="0.25">
      <c r="A19" s="13">
        <f t="shared" si="3"/>
        <v>12</v>
      </c>
      <c r="B19" s="15" t="s">
        <v>134</v>
      </c>
      <c r="C19" s="93"/>
      <c r="D19" s="93"/>
      <c r="E19" s="93"/>
      <c r="F19" s="93"/>
      <c r="G19" s="93"/>
      <c r="H19" s="94"/>
      <c r="I19" s="95"/>
    </row>
    <row r="20" spans="1:9" x14ac:dyDescent="0.25">
      <c r="A20" s="13">
        <f t="shared" si="3"/>
        <v>13</v>
      </c>
      <c r="B20" s="4" t="s">
        <v>135</v>
      </c>
      <c r="C20" s="127">
        <v>0</v>
      </c>
      <c r="D20" s="127">
        <v>0</v>
      </c>
      <c r="E20" s="96">
        <f t="shared" ref="E20:E25" si="4">C20-D20</f>
        <v>0</v>
      </c>
      <c r="F20" s="130">
        <v>0</v>
      </c>
      <c r="G20" s="96">
        <f t="shared" ref="G20:G25" si="5">E20-F20</f>
        <v>0</v>
      </c>
      <c r="H20" s="129">
        <v>0</v>
      </c>
      <c r="I20" s="96">
        <f t="shared" ref="I20:I25" si="6">G20*H20</f>
        <v>0</v>
      </c>
    </row>
    <row r="21" spans="1:9" x14ac:dyDescent="0.25">
      <c r="A21" s="13">
        <f t="shared" si="3"/>
        <v>14</v>
      </c>
      <c r="B21" s="4" t="s">
        <v>136</v>
      </c>
      <c r="C21" s="130">
        <v>0</v>
      </c>
      <c r="D21" s="130">
        <v>0</v>
      </c>
      <c r="E21" s="96">
        <f t="shared" si="4"/>
        <v>0</v>
      </c>
      <c r="F21" s="130">
        <v>0</v>
      </c>
      <c r="G21" s="96">
        <f t="shared" si="5"/>
        <v>0</v>
      </c>
      <c r="H21" s="129">
        <v>0</v>
      </c>
      <c r="I21" s="96">
        <f t="shared" si="6"/>
        <v>0</v>
      </c>
    </row>
    <row r="22" spans="1:9" x14ac:dyDescent="0.25">
      <c r="A22" s="13">
        <f t="shared" si="3"/>
        <v>15</v>
      </c>
      <c r="B22" s="4" t="s">
        <v>137</v>
      </c>
      <c r="C22" s="130">
        <v>0</v>
      </c>
      <c r="D22" s="130">
        <v>0</v>
      </c>
      <c r="E22" s="96">
        <f t="shared" si="4"/>
        <v>0</v>
      </c>
      <c r="F22" s="130">
        <v>0</v>
      </c>
      <c r="G22" s="96">
        <f t="shared" si="5"/>
        <v>0</v>
      </c>
      <c r="H22" s="129">
        <v>0</v>
      </c>
      <c r="I22" s="96">
        <f t="shared" si="6"/>
        <v>0</v>
      </c>
    </row>
    <row r="23" spans="1:9" x14ac:dyDescent="0.25">
      <c r="A23" s="13">
        <f t="shared" si="3"/>
        <v>16</v>
      </c>
      <c r="B23" s="4" t="s">
        <v>138</v>
      </c>
      <c r="C23" s="130">
        <v>0</v>
      </c>
      <c r="D23" s="130">
        <v>0</v>
      </c>
      <c r="E23" s="96">
        <f t="shared" si="4"/>
        <v>0</v>
      </c>
      <c r="F23" s="130">
        <v>0</v>
      </c>
      <c r="G23" s="96">
        <f t="shared" si="5"/>
        <v>0</v>
      </c>
      <c r="H23" s="129">
        <v>0</v>
      </c>
      <c r="I23" s="96">
        <f t="shared" si="6"/>
        <v>0</v>
      </c>
    </row>
    <row r="24" spans="1:9" x14ac:dyDescent="0.25">
      <c r="A24" s="13">
        <f t="shared" si="3"/>
        <v>17</v>
      </c>
      <c r="B24" s="4" t="s">
        <v>139</v>
      </c>
      <c r="C24" s="130">
        <v>0</v>
      </c>
      <c r="D24" s="130">
        <v>0</v>
      </c>
      <c r="E24" s="96">
        <f t="shared" si="4"/>
        <v>0</v>
      </c>
      <c r="F24" s="130">
        <v>0</v>
      </c>
      <c r="G24" s="96">
        <f t="shared" si="5"/>
        <v>0</v>
      </c>
      <c r="H24" s="129">
        <v>0</v>
      </c>
      <c r="I24" s="96">
        <f t="shared" si="6"/>
        <v>0</v>
      </c>
    </row>
    <row r="25" spans="1:9" x14ac:dyDescent="0.25">
      <c r="A25" s="13">
        <f t="shared" si="3"/>
        <v>18</v>
      </c>
      <c r="B25" s="4" t="s">
        <v>140</v>
      </c>
      <c r="C25" s="128">
        <v>0</v>
      </c>
      <c r="D25" s="128">
        <v>0</v>
      </c>
      <c r="E25" s="91">
        <f t="shared" si="4"/>
        <v>0</v>
      </c>
      <c r="F25" s="128">
        <v>0</v>
      </c>
      <c r="G25" s="91">
        <f t="shared" si="5"/>
        <v>0</v>
      </c>
      <c r="H25" s="129">
        <v>0</v>
      </c>
      <c r="I25" s="91">
        <f t="shared" si="6"/>
        <v>0</v>
      </c>
    </row>
    <row r="26" spans="1:9" x14ac:dyDescent="0.25">
      <c r="A26" s="13">
        <f t="shared" si="3"/>
        <v>19</v>
      </c>
      <c r="B26" s="4" t="s">
        <v>134</v>
      </c>
      <c r="C26" s="81">
        <f>SUM(C20:C25)</f>
        <v>0</v>
      </c>
      <c r="D26" s="81">
        <f>SUM(D20:D25)</f>
        <v>0</v>
      </c>
      <c r="E26" s="81">
        <f>SUM(E20:E25)</f>
        <v>0</v>
      </c>
      <c r="F26" s="81">
        <f>SUM(F20:F25)</f>
        <v>0</v>
      </c>
      <c r="G26" s="81">
        <f>SUM(G20:G25)</f>
        <v>0</v>
      </c>
      <c r="H26" s="93"/>
      <c r="I26" s="81">
        <f>SUM(I20:I25)</f>
        <v>0</v>
      </c>
    </row>
    <row r="27" spans="1:9" x14ac:dyDescent="0.25">
      <c r="A27" s="13">
        <f t="shared" si="3"/>
        <v>20</v>
      </c>
      <c r="B27" s="4" t="s">
        <v>141</v>
      </c>
      <c r="C27" s="128">
        <v>0</v>
      </c>
      <c r="D27" s="91"/>
      <c r="E27" s="91"/>
      <c r="F27" s="91"/>
      <c r="G27" s="91"/>
      <c r="H27" s="129">
        <v>0</v>
      </c>
      <c r="I27" s="91">
        <f>C27</f>
        <v>0</v>
      </c>
    </row>
    <row r="28" spans="1:9" ht="15.75" thickBot="1" x14ac:dyDescent="0.3">
      <c r="A28" s="13">
        <f t="shared" si="3"/>
        <v>21</v>
      </c>
      <c r="B28" s="4" t="s">
        <v>142</v>
      </c>
      <c r="C28" s="82">
        <f>C26-C27</f>
        <v>0</v>
      </c>
      <c r="D28" s="82">
        <f>D26-D27</f>
        <v>0</v>
      </c>
      <c r="E28" s="82">
        <f>E26-E27</f>
        <v>0</v>
      </c>
      <c r="F28" s="82">
        <f>F26-F27</f>
        <v>0</v>
      </c>
      <c r="G28" s="82">
        <f>G26-G27</f>
        <v>0</v>
      </c>
      <c r="H28" s="6"/>
      <c r="I28" s="82">
        <f>I26-I27</f>
        <v>0</v>
      </c>
    </row>
    <row r="29" spans="1:9" ht="15.75" thickTop="1" x14ac:dyDescent="0.25">
      <c r="A29" s="13">
        <f t="shared" si="3"/>
        <v>22</v>
      </c>
      <c r="B29" s="15" t="s">
        <v>143</v>
      </c>
      <c r="C29" s="93"/>
      <c r="D29" s="93"/>
      <c r="E29" s="93"/>
      <c r="F29" s="93"/>
      <c r="G29" s="93"/>
      <c r="H29" s="6"/>
      <c r="I29" s="95"/>
    </row>
    <row r="30" spans="1:9" x14ac:dyDescent="0.25">
      <c r="A30" s="13">
        <f t="shared" si="3"/>
        <v>23</v>
      </c>
      <c r="B30" s="4" t="s">
        <v>144</v>
      </c>
      <c r="C30" s="130">
        <v>0</v>
      </c>
      <c r="D30" s="130">
        <v>0</v>
      </c>
      <c r="E30" s="96">
        <f>C30-D30</f>
        <v>0</v>
      </c>
      <c r="F30" s="130">
        <v>0</v>
      </c>
      <c r="G30" s="96">
        <f>E30-F30</f>
        <v>0</v>
      </c>
      <c r="H30" s="129">
        <v>0</v>
      </c>
      <c r="I30" s="96">
        <f>G30*H30</f>
        <v>0</v>
      </c>
    </row>
    <row r="31" spans="1:9" x14ac:dyDescent="0.25">
      <c r="A31" s="13">
        <f t="shared" si="3"/>
        <v>24</v>
      </c>
      <c r="B31" s="4" t="s">
        <v>145</v>
      </c>
      <c r="C31" s="128">
        <v>0</v>
      </c>
      <c r="D31" s="128">
        <v>0</v>
      </c>
      <c r="E31" s="91">
        <f>C31-D31</f>
        <v>0</v>
      </c>
      <c r="F31" s="128">
        <v>0</v>
      </c>
      <c r="G31" s="91">
        <f>E31-F31</f>
        <v>0</v>
      </c>
      <c r="H31" s="129">
        <v>0</v>
      </c>
      <c r="I31" s="91">
        <f>G31*H31</f>
        <v>0</v>
      </c>
    </row>
    <row r="32" spans="1:9" ht="15.75" thickBot="1" x14ac:dyDescent="0.3">
      <c r="A32" s="13">
        <f t="shared" si="3"/>
        <v>25</v>
      </c>
      <c r="B32" s="4" t="s">
        <v>146</v>
      </c>
      <c r="C32" s="82">
        <f>SUM(C30:C31)</f>
        <v>0</v>
      </c>
      <c r="D32" s="82">
        <f t="shared" ref="D32:I32" si="7">SUM(D30:D31)</f>
        <v>0</v>
      </c>
      <c r="E32" s="82">
        <f t="shared" si="7"/>
        <v>0</v>
      </c>
      <c r="F32" s="82">
        <f t="shared" si="7"/>
        <v>0</v>
      </c>
      <c r="G32" s="82">
        <f t="shared" si="7"/>
        <v>0</v>
      </c>
      <c r="H32" s="6"/>
      <c r="I32" s="82">
        <f t="shared" si="7"/>
        <v>0</v>
      </c>
    </row>
    <row r="33" spans="1:9" ht="15.75" thickTop="1" x14ac:dyDescent="0.25">
      <c r="A33" s="13">
        <f t="shared" si="3"/>
        <v>26</v>
      </c>
      <c r="B33" s="15" t="s">
        <v>147</v>
      </c>
      <c r="C33" s="97">
        <f>C17-C28-C32</f>
        <v>0</v>
      </c>
      <c r="D33" s="97">
        <f>D17-D28-D32</f>
        <v>0</v>
      </c>
      <c r="E33" s="97">
        <f>E17-E28-E32</f>
        <v>0</v>
      </c>
      <c r="F33" s="97">
        <f>F17-F28-F32</f>
        <v>0</v>
      </c>
      <c r="G33" s="97">
        <f>G17-G28-G32</f>
        <v>0</v>
      </c>
      <c r="H33" s="6"/>
      <c r="I33" s="97">
        <f>I17-I28-I32</f>
        <v>0</v>
      </c>
    </row>
    <row r="34" spans="1:9" x14ac:dyDescent="0.25">
      <c r="A34" s="13">
        <f t="shared" si="3"/>
        <v>27</v>
      </c>
      <c r="B34" s="4" t="s">
        <v>148</v>
      </c>
      <c r="C34" s="130">
        <v>0</v>
      </c>
      <c r="D34" s="130">
        <v>0</v>
      </c>
      <c r="E34" s="96">
        <f>C34-D34</f>
        <v>0</v>
      </c>
      <c r="F34" s="130">
        <v>0</v>
      </c>
      <c r="G34" s="96">
        <f>E34-F34</f>
        <v>0</v>
      </c>
      <c r="H34" s="129">
        <v>0</v>
      </c>
      <c r="I34" s="98">
        <f>G34*H34</f>
        <v>0</v>
      </c>
    </row>
    <row r="35" spans="1:9" x14ac:dyDescent="0.25">
      <c r="A35" s="13">
        <f t="shared" si="3"/>
        <v>28</v>
      </c>
      <c r="B35" s="4" t="s">
        <v>149</v>
      </c>
      <c r="C35" s="128">
        <v>0</v>
      </c>
      <c r="D35" s="128">
        <v>0</v>
      </c>
      <c r="E35" s="91">
        <f>C35-D35</f>
        <v>0</v>
      </c>
      <c r="F35" s="128">
        <v>0</v>
      </c>
      <c r="G35" s="91">
        <f>E35-F35</f>
        <v>0</v>
      </c>
      <c r="H35" s="129">
        <v>0</v>
      </c>
      <c r="I35" s="91">
        <f>G35*H35</f>
        <v>0</v>
      </c>
    </row>
    <row r="36" spans="1:9" ht="15.75" thickBot="1" x14ac:dyDescent="0.3">
      <c r="A36" s="13">
        <f t="shared" si="3"/>
        <v>29</v>
      </c>
      <c r="B36" s="15" t="s">
        <v>150</v>
      </c>
      <c r="C36" s="82">
        <f>C33-C34+C35</f>
        <v>0</v>
      </c>
      <c r="D36" s="82">
        <f>D33-D34+D35</f>
        <v>0</v>
      </c>
      <c r="E36" s="82">
        <f>E33-E34+E35</f>
        <v>0</v>
      </c>
      <c r="F36" s="82">
        <f>F33-F34+F35</f>
        <v>0</v>
      </c>
      <c r="G36" s="82">
        <f>G33-G34+G35</f>
        <v>0</v>
      </c>
      <c r="H36" s="6"/>
      <c r="I36" s="82">
        <f>I33-I34+I35</f>
        <v>0</v>
      </c>
    </row>
    <row r="37" spans="1:9" ht="15.75" thickTop="1" x14ac:dyDescent="0.25">
      <c r="A37" s="13">
        <f>A36+1</f>
        <v>30</v>
      </c>
    </row>
    <row r="38" spans="1:9" x14ac:dyDescent="0.25">
      <c r="A38" s="13">
        <f t="shared" si="3"/>
        <v>31</v>
      </c>
      <c r="B38" s="4" t="s">
        <v>151</v>
      </c>
    </row>
    <row r="39" spans="1:9" x14ac:dyDescent="0.25">
      <c r="A39" s="13">
        <f t="shared" si="3"/>
        <v>32</v>
      </c>
    </row>
    <row r="40" spans="1:9" x14ac:dyDescent="0.25">
      <c r="A40" s="13">
        <f t="shared" si="3"/>
        <v>33</v>
      </c>
      <c r="B40" s="4" t="s">
        <v>152</v>
      </c>
    </row>
    <row r="41" spans="1:9" x14ac:dyDescent="0.25">
      <c r="A41" s="13">
        <f t="shared" si="3"/>
        <v>34</v>
      </c>
      <c r="B41" s="4" t="s">
        <v>153</v>
      </c>
    </row>
    <row r="42" spans="1:9" x14ac:dyDescent="0.25">
      <c r="A42" s="13"/>
    </row>
  </sheetData>
  <sheetProtection algorithmName="SHA-512" hashValue="dQLylpCksoEEKvyKZmpCOJprssy8Ticn10nwNgIf8hJQOuDA6EHR2+9s2OU5o0GOuKXe/+EI2rfWvZxOpnThIg==" saltValue="Yy0DeCIcNjwDj43WnZwYig==" spinCount="100000" sheet="1" selectLockedCells="1" pivotTables="0"/>
  <customSheetViews>
    <customSheetView guid="{5F6D8428-60EF-48C5-ADDC-BCD7FF61CA69}" scale="90" showPageBreaks="1" printArea="1" view="pageBreakPreview" topLeftCell="A7">
      <selection activeCell="I12" sqref="I12"/>
      <pageMargins left="0" right="0" top="0" bottom="0" header="0" footer="0"/>
      <pageSetup scale="86" orientation="landscape"/>
      <headerFooter>
        <oddFooter>&amp;LRevised 1/2014</oddFooter>
      </headerFooter>
    </customSheetView>
    <customSheetView guid="{E5A06249-98C3-4E85-8B71-5DCE560C1BD5}" scale="90" showPageBreaks="1" printArea="1" view="pageBreakPreview" topLeftCell="A7">
      <selection activeCell="I12" sqref="I12"/>
      <pageMargins left="0" right="0" top="0" bottom="0" header="0" footer="0"/>
      <pageSetup scale="86" orientation="landscape"/>
      <headerFooter>
        <oddFooter>&amp;LRevised 1/2014</oddFooter>
      </headerFooter>
    </customSheetView>
    <customSheetView guid="{F55E0429-B766-4435-8789-251BFCE0C338}" scale="90" showPageBreaks="1" fitToPage="1" printArea="1" view="pageBreakPreview" topLeftCell="A12">
      <selection activeCell="B39" sqref="B39"/>
      <pageMargins left="0" right="0" top="0" bottom="0" header="0" footer="0"/>
      <pageSetup scale="72" orientation="landscape"/>
      <headerFooter>
        <oddFooter>&amp;LRevised 1/2015&amp;CDocket No. 15-01005</oddFooter>
      </headerFooter>
    </customSheetView>
    <customSheetView guid="{560A5679-D9C5-409C-A7EB-33C3B5CAD66D}" showPageBreaks="1" printArea="1" view="pageLayout">
      <selection activeCell="A2" sqref="A2"/>
      <pageMargins left="0" right="0" top="0" bottom="0" header="0" footer="0"/>
      <pageSetup scale="81" orientation="landscape"/>
      <headerFooter>
        <oddFooter>&amp;CDocket No. 16-01005&amp;RRevised Jan 2016</oddFooter>
      </headerFooter>
    </customSheetView>
  </customSheetViews>
  <phoneticPr fontId="43" type="noConversion"/>
  <printOptions horizontalCentered="1"/>
  <pageMargins left="0.24545454545454501" right="0.3" top="0.42166666666666702" bottom="0.5" header="0.28749999999999998" footer="0.3"/>
  <pageSetup scale="70" fitToHeight="0" orientation="portrait" r:id="rId1"/>
  <headerFooter differentFirst="1">
    <oddFooter>&amp;L&amp;10Docket No. 25-01005&amp;C&amp;11Page &amp;P-2 of 14&amp;R&amp;10Revised January 2025</oddFoot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40"/>
  <sheetViews>
    <sheetView showGridLines="0" showRuler="0" view="pageLayout" topLeftCell="A2" zoomScale="90" zoomScaleNormal="90" zoomScalePageLayoutView="90" workbookViewId="0">
      <selection activeCell="C8" sqref="C8"/>
    </sheetView>
  </sheetViews>
  <sheetFormatPr defaultColWidth="9" defaultRowHeight="15" x14ac:dyDescent="0.25"/>
  <cols>
    <col min="1" max="1" width="5" style="4" customWidth="1"/>
    <col min="2" max="2" width="27.25" style="4" customWidth="1"/>
    <col min="3" max="3" width="16.375" style="4" customWidth="1"/>
    <col min="4" max="4" width="14.125" style="4" customWidth="1"/>
    <col min="5" max="5" width="13.875" style="4" customWidth="1"/>
    <col min="6" max="6" width="12.375" style="4" customWidth="1"/>
    <col min="7" max="7" width="12.625" style="4" customWidth="1"/>
    <col min="8" max="8" width="12" style="4" customWidth="1"/>
    <col min="9" max="9" width="16.125" style="4" customWidth="1"/>
    <col min="10" max="10" width="9" style="4"/>
    <col min="11" max="11" width="14.875" style="4" customWidth="1"/>
    <col min="12" max="16384" width="9" style="4"/>
  </cols>
  <sheetData>
    <row r="1" spans="1:11" ht="15.75" x14ac:dyDescent="0.25">
      <c r="A1" s="4" t="s">
        <v>52</v>
      </c>
      <c r="C1" s="53">
        <f>'Cover Sheet'!B23</f>
        <v>0</v>
      </c>
      <c r="D1" s="53"/>
      <c r="E1" s="53"/>
      <c r="F1" s="53"/>
      <c r="G1" s="53"/>
      <c r="H1" s="53"/>
      <c r="I1" s="160" t="s">
        <v>154</v>
      </c>
    </row>
    <row r="2" spans="1:11" x14ac:dyDescent="0.25">
      <c r="A2" s="4" t="s">
        <v>46</v>
      </c>
      <c r="C2" s="183">
        <f>+'Cover Sheet'!E31</f>
        <v>0</v>
      </c>
      <c r="D2" s="17"/>
    </row>
    <row r="4" spans="1:11" ht="19.5" thickBot="1" x14ac:dyDescent="0.3">
      <c r="A4" s="161" t="s">
        <v>155</v>
      </c>
      <c r="B4" s="9"/>
      <c r="C4" s="9"/>
      <c r="D4" s="9"/>
      <c r="E4" s="9"/>
      <c r="F4" s="9"/>
      <c r="G4" s="9"/>
      <c r="H4" s="9"/>
      <c r="I4" s="9"/>
    </row>
    <row r="5" spans="1:11" s="77" customFormat="1" ht="60.75" thickBot="1" x14ac:dyDescent="0.3">
      <c r="A5" s="139" t="s">
        <v>108</v>
      </c>
      <c r="B5" s="66" t="s">
        <v>109</v>
      </c>
      <c r="C5" s="44" t="s">
        <v>110</v>
      </c>
      <c r="D5" s="44" t="s">
        <v>111</v>
      </c>
      <c r="E5" s="44" t="s">
        <v>112</v>
      </c>
      <c r="F5" s="44" t="s">
        <v>113</v>
      </c>
      <c r="G5" s="44" t="s">
        <v>114</v>
      </c>
      <c r="H5" s="44" t="s">
        <v>115</v>
      </c>
      <c r="I5" s="45" t="s">
        <v>116</v>
      </c>
    </row>
    <row r="6" spans="1:11" x14ac:dyDescent="0.25">
      <c r="C6" s="13" t="s">
        <v>117</v>
      </c>
      <c r="D6" s="13" t="s">
        <v>118</v>
      </c>
      <c r="E6" s="13" t="s">
        <v>119</v>
      </c>
      <c r="F6" s="13" t="s">
        <v>120</v>
      </c>
      <c r="G6" s="13" t="s">
        <v>121</v>
      </c>
      <c r="H6" s="13" t="s">
        <v>122</v>
      </c>
      <c r="I6" s="13" t="s">
        <v>123</v>
      </c>
    </row>
    <row r="7" spans="1:11" x14ac:dyDescent="0.25">
      <c r="A7" s="13">
        <v>1</v>
      </c>
      <c r="B7" s="15" t="s">
        <v>156</v>
      </c>
      <c r="C7" s="78"/>
      <c r="D7" s="78"/>
      <c r="E7" s="78"/>
      <c r="F7" s="78"/>
      <c r="G7" s="78"/>
      <c r="H7" s="79"/>
      <c r="I7" s="80"/>
    </row>
    <row r="8" spans="1:11" x14ac:dyDescent="0.25">
      <c r="A8" s="13">
        <f t="shared" ref="A8:A34" si="0">A7+1</f>
        <v>2</v>
      </c>
      <c r="B8" s="4" t="s">
        <v>157</v>
      </c>
      <c r="C8" s="127">
        <v>0</v>
      </c>
      <c r="D8" s="127">
        <v>0</v>
      </c>
      <c r="E8" s="81">
        <f>C8-D8</f>
        <v>0</v>
      </c>
      <c r="F8" s="127">
        <v>0</v>
      </c>
      <c r="G8" s="81">
        <f>E8-F8</f>
        <v>0</v>
      </c>
      <c r="H8" s="129">
        <v>0</v>
      </c>
      <c r="I8" s="81">
        <f>G8*H8</f>
        <v>0</v>
      </c>
    </row>
    <row r="9" spans="1:11" x14ac:dyDescent="0.25">
      <c r="A9" s="13">
        <f t="shared" si="0"/>
        <v>3</v>
      </c>
      <c r="B9" s="4" t="s">
        <v>158</v>
      </c>
      <c r="C9" s="127">
        <v>0</v>
      </c>
      <c r="D9" s="127">
        <v>0</v>
      </c>
      <c r="E9" s="81">
        <f>C9-D9</f>
        <v>0</v>
      </c>
      <c r="F9" s="127">
        <v>0</v>
      </c>
      <c r="G9" s="81">
        <f>E9-F9</f>
        <v>0</v>
      </c>
      <c r="H9" s="129">
        <v>0</v>
      </c>
      <c r="I9" s="81">
        <f>G9*H9</f>
        <v>0</v>
      </c>
    </row>
    <row r="10" spans="1:11" x14ac:dyDescent="0.25">
      <c r="A10" s="13">
        <f t="shared" si="0"/>
        <v>4</v>
      </c>
      <c r="B10" s="4" t="s">
        <v>159</v>
      </c>
      <c r="C10" s="127">
        <v>0</v>
      </c>
      <c r="D10" s="127">
        <v>0</v>
      </c>
      <c r="E10" s="81">
        <f>C10-D10</f>
        <v>0</v>
      </c>
      <c r="F10" s="127">
        <v>0</v>
      </c>
      <c r="G10" s="81">
        <f>E10-F10</f>
        <v>0</v>
      </c>
      <c r="H10" s="129">
        <v>0</v>
      </c>
      <c r="I10" s="81">
        <f>G10*H10</f>
        <v>0</v>
      </c>
    </row>
    <row r="11" spans="1:11" x14ac:dyDescent="0.25">
      <c r="A11" s="13">
        <f t="shared" si="0"/>
        <v>5</v>
      </c>
      <c r="B11" s="4" t="s">
        <v>160</v>
      </c>
      <c r="C11" s="127">
        <v>0</v>
      </c>
      <c r="D11" s="127">
        <v>0</v>
      </c>
      <c r="E11" s="81">
        <f>C11-D11</f>
        <v>0</v>
      </c>
      <c r="F11" s="127">
        <v>0</v>
      </c>
      <c r="G11" s="81">
        <f>E11-F11</f>
        <v>0</v>
      </c>
      <c r="H11" s="129">
        <v>0</v>
      </c>
      <c r="I11" s="81">
        <f>G11*H11</f>
        <v>0</v>
      </c>
    </row>
    <row r="12" spans="1:11" ht="15.75" thickBot="1" x14ac:dyDescent="0.3">
      <c r="A12" s="13">
        <f t="shared" si="0"/>
        <v>6</v>
      </c>
      <c r="B12" s="15" t="s">
        <v>161</v>
      </c>
      <c r="C12" s="51">
        <f>SUM(C8:C11)</f>
        <v>0</v>
      </c>
      <c r="D12" s="51">
        <f>SUM(D8:D11)</f>
        <v>0</v>
      </c>
      <c r="E12" s="51">
        <f>SUM(E8:E11)</f>
        <v>0</v>
      </c>
      <c r="F12" s="51">
        <f>SUM(F8:F11)</f>
        <v>0</v>
      </c>
      <c r="G12" s="51">
        <f>SUM(G8:G11)</f>
        <v>0</v>
      </c>
      <c r="I12" s="82">
        <f>SUM(I8:I11)</f>
        <v>0</v>
      </c>
    </row>
    <row r="13" spans="1:11" ht="15.75" thickTop="1" x14ac:dyDescent="0.25">
      <c r="A13" s="13">
        <f t="shared" si="0"/>
        <v>7</v>
      </c>
      <c r="B13" s="15"/>
      <c r="C13" s="83"/>
      <c r="D13" s="83"/>
      <c r="E13" s="83"/>
      <c r="F13" s="83"/>
      <c r="G13" s="83"/>
      <c r="I13" s="84"/>
    </row>
    <row r="14" spans="1:11" x14ac:dyDescent="0.25">
      <c r="A14" s="13">
        <f t="shared" si="0"/>
        <v>8</v>
      </c>
      <c r="B14" s="4" t="s">
        <v>162</v>
      </c>
      <c r="C14" s="127">
        <v>0</v>
      </c>
      <c r="D14" s="127">
        <v>0</v>
      </c>
      <c r="E14" s="81">
        <f>C14-D14</f>
        <v>0</v>
      </c>
      <c r="F14" s="127">
        <v>0</v>
      </c>
      <c r="G14" s="81">
        <f>E14-F14</f>
        <v>0</v>
      </c>
      <c r="H14" s="129">
        <v>0</v>
      </c>
      <c r="I14" s="81">
        <f>G14*H14</f>
        <v>0</v>
      </c>
    </row>
    <row r="15" spans="1:11" x14ac:dyDescent="0.25">
      <c r="A15" s="13">
        <f t="shared" si="0"/>
        <v>9</v>
      </c>
      <c r="B15" s="4" t="s">
        <v>163</v>
      </c>
      <c r="C15" s="127">
        <v>0</v>
      </c>
      <c r="D15" s="127">
        <v>0</v>
      </c>
      <c r="E15" s="81">
        <f>C15-D15</f>
        <v>0</v>
      </c>
      <c r="F15" s="127">
        <v>0</v>
      </c>
      <c r="G15" s="81">
        <f>E15-F15</f>
        <v>0</v>
      </c>
      <c r="H15" s="129">
        <v>0</v>
      </c>
      <c r="I15" s="81">
        <f>G15*H15</f>
        <v>0</v>
      </c>
    </row>
    <row r="16" spans="1:11" x14ac:dyDescent="0.25">
      <c r="A16" s="13">
        <f t="shared" si="0"/>
        <v>10</v>
      </c>
      <c r="B16" s="85" t="s">
        <v>164</v>
      </c>
      <c r="C16" s="127">
        <v>0</v>
      </c>
      <c r="D16" s="127">
        <v>0</v>
      </c>
      <c r="E16" s="81">
        <f>C16-D16</f>
        <v>0</v>
      </c>
      <c r="F16" s="127">
        <v>0</v>
      </c>
      <c r="G16" s="81">
        <f>E16-F16</f>
        <v>0</v>
      </c>
      <c r="H16" s="129">
        <v>0</v>
      </c>
      <c r="I16" s="81">
        <f>G16*H16</f>
        <v>0</v>
      </c>
      <c r="J16" s="14"/>
      <c r="K16" s="14"/>
    </row>
    <row r="17" spans="1:13" ht="15.75" thickBot="1" x14ac:dyDescent="0.3">
      <c r="A17" s="13">
        <f t="shared" si="0"/>
        <v>11</v>
      </c>
      <c r="C17" s="51">
        <f>SUM(C14:C16)</f>
        <v>0</v>
      </c>
      <c r="D17" s="51">
        <f>SUM(D14:D16)</f>
        <v>0</v>
      </c>
      <c r="E17" s="51">
        <f>SUM(E14:E16)</f>
        <v>0</v>
      </c>
      <c r="F17" s="51">
        <f>SUM(F14:F16)</f>
        <v>0</v>
      </c>
      <c r="G17" s="51">
        <f>SUM(G14:G16)</f>
        <v>0</v>
      </c>
      <c r="I17" s="82">
        <f>SUM(I14:I16)</f>
        <v>0</v>
      </c>
    </row>
    <row r="18" spans="1:13" ht="15.75" thickTop="1" x14ac:dyDescent="0.25">
      <c r="A18" s="13">
        <f t="shared" si="0"/>
        <v>12</v>
      </c>
      <c r="C18" s="83"/>
      <c r="D18" s="83"/>
      <c r="E18" s="83"/>
      <c r="F18" s="83"/>
      <c r="G18" s="83"/>
      <c r="I18" s="84"/>
    </row>
    <row r="19" spans="1:13" ht="30" x14ac:dyDescent="0.25">
      <c r="A19" s="13">
        <f t="shared" si="0"/>
        <v>13</v>
      </c>
      <c r="B19" s="85" t="s">
        <v>165</v>
      </c>
      <c r="C19" s="127">
        <v>0</v>
      </c>
      <c r="D19" s="127">
        <v>0</v>
      </c>
      <c r="E19" s="81">
        <f>C19-D19</f>
        <v>0</v>
      </c>
      <c r="F19" s="127">
        <v>0</v>
      </c>
      <c r="G19" s="81">
        <f>E19-F19</f>
        <v>0</v>
      </c>
      <c r="H19" s="129">
        <v>0</v>
      </c>
      <c r="I19" s="81">
        <f>G19*H19</f>
        <v>0</v>
      </c>
    </row>
    <row r="20" spans="1:13" ht="15" customHeight="1" x14ac:dyDescent="0.25">
      <c r="A20" s="13">
        <f t="shared" si="0"/>
        <v>14</v>
      </c>
      <c r="B20" s="85" t="s">
        <v>166</v>
      </c>
      <c r="C20" s="127">
        <v>0</v>
      </c>
      <c r="D20" s="127">
        <v>0</v>
      </c>
      <c r="E20" s="81">
        <f>C20-D20</f>
        <v>0</v>
      </c>
      <c r="F20" s="127">
        <v>0</v>
      </c>
      <c r="G20" s="81">
        <f>E20-F20</f>
        <v>0</v>
      </c>
      <c r="H20" s="129">
        <v>0</v>
      </c>
      <c r="I20" s="81">
        <f>G20*H20</f>
        <v>0</v>
      </c>
    </row>
    <row r="21" spans="1:13" ht="30" x14ac:dyDescent="0.25">
      <c r="A21" s="13">
        <f t="shared" si="0"/>
        <v>15</v>
      </c>
      <c r="B21" s="86" t="s">
        <v>167</v>
      </c>
      <c r="C21" s="127">
        <v>0</v>
      </c>
      <c r="D21" s="127">
        <v>0</v>
      </c>
      <c r="E21" s="81">
        <f>C21-D21</f>
        <v>0</v>
      </c>
      <c r="F21" s="127">
        <v>0</v>
      </c>
      <c r="G21" s="81">
        <f>E21-F21</f>
        <v>0</v>
      </c>
      <c r="H21" s="129">
        <v>0</v>
      </c>
      <c r="I21" s="81">
        <f>G21*H21</f>
        <v>0</v>
      </c>
    </row>
    <row r="22" spans="1:13" x14ac:dyDescent="0.25">
      <c r="A22" s="13">
        <f t="shared" si="0"/>
        <v>16</v>
      </c>
      <c r="B22" s="86" t="s">
        <v>168</v>
      </c>
      <c r="C22" s="127">
        <v>0</v>
      </c>
      <c r="D22" s="127">
        <v>0</v>
      </c>
      <c r="E22" s="81">
        <f>C22-D22</f>
        <v>0</v>
      </c>
      <c r="F22" s="127">
        <v>0</v>
      </c>
      <c r="G22" s="81">
        <f>E22-F22</f>
        <v>0</v>
      </c>
      <c r="H22" s="129">
        <v>0</v>
      </c>
      <c r="I22" s="81">
        <f>G22*H22</f>
        <v>0</v>
      </c>
    </row>
    <row r="23" spans="1:13" x14ac:dyDescent="0.25">
      <c r="A23" s="13">
        <f t="shared" si="0"/>
        <v>17</v>
      </c>
      <c r="B23" s="86" t="s">
        <v>169</v>
      </c>
      <c r="C23" s="127">
        <v>0</v>
      </c>
      <c r="D23" s="127">
        <v>0</v>
      </c>
      <c r="E23" s="81">
        <f>C23-D23</f>
        <v>0</v>
      </c>
      <c r="F23" s="127">
        <v>0</v>
      </c>
      <c r="G23" s="81">
        <f>E23-F23</f>
        <v>0</v>
      </c>
      <c r="H23" s="129">
        <v>0</v>
      </c>
      <c r="I23" s="81">
        <f>G23*H23</f>
        <v>0</v>
      </c>
    </row>
    <row r="24" spans="1:13" ht="15.75" thickBot="1" x14ac:dyDescent="0.3">
      <c r="A24" s="13">
        <f t="shared" si="0"/>
        <v>18</v>
      </c>
      <c r="C24" s="51">
        <f>SUM(C19:C23)</f>
        <v>0</v>
      </c>
      <c r="D24" s="51">
        <f>SUM(D19:D23)</f>
        <v>0</v>
      </c>
      <c r="E24" s="51">
        <f>SUM(E19:E23)</f>
        <v>0</v>
      </c>
      <c r="F24" s="51">
        <f>SUM(F19:F23)</f>
        <v>0</v>
      </c>
      <c r="G24" s="51">
        <f>SUM(G19:G23)</f>
        <v>0</v>
      </c>
      <c r="I24" s="82">
        <f>SUM(I19:I23)</f>
        <v>0</v>
      </c>
      <c r="M24" s="204"/>
    </row>
    <row r="25" spans="1:13" ht="15.75" thickTop="1" x14ac:dyDescent="0.25">
      <c r="A25" s="13">
        <f t="shared" si="0"/>
        <v>19</v>
      </c>
      <c r="C25" s="83"/>
      <c r="D25" s="83"/>
      <c r="E25" s="83"/>
      <c r="F25" s="83"/>
      <c r="G25" s="83"/>
      <c r="I25" s="84"/>
    </row>
    <row r="26" spans="1:13" x14ac:dyDescent="0.25">
      <c r="A26" s="13">
        <f t="shared" si="0"/>
        <v>20</v>
      </c>
      <c r="B26" s="15" t="s">
        <v>170</v>
      </c>
      <c r="C26" s="81">
        <f>C12+C17-C24</f>
        <v>0</v>
      </c>
      <c r="D26" s="81">
        <f>D12+D17-D24</f>
        <v>0</v>
      </c>
      <c r="E26" s="81">
        <f>E12+E17-E24</f>
        <v>0</v>
      </c>
      <c r="F26" s="81">
        <f>F12+F17-F24</f>
        <v>0</v>
      </c>
      <c r="G26" s="81">
        <f>G12+G17-G24</f>
        <v>0</v>
      </c>
      <c r="I26" s="81">
        <f>I12+I17-I24</f>
        <v>0</v>
      </c>
    </row>
    <row r="27" spans="1:13" x14ac:dyDescent="0.25">
      <c r="A27" s="13">
        <f t="shared" si="0"/>
        <v>21</v>
      </c>
      <c r="B27" s="4" t="s">
        <v>171</v>
      </c>
      <c r="C27" s="127">
        <v>0</v>
      </c>
      <c r="D27" s="127">
        <v>0</v>
      </c>
      <c r="E27" s="81">
        <f>C27-D27</f>
        <v>0</v>
      </c>
      <c r="F27" s="127">
        <v>0</v>
      </c>
      <c r="G27" s="81">
        <f>E27-F27</f>
        <v>0</v>
      </c>
      <c r="H27" s="129">
        <v>0</v>
      </c>
      <c r="I27" s="81">
        <f>G27*H27</f>
        <v>0</v>
      </c>
    </row>
    <row r="28" spans="1:13" x14ac:dyDescent="0.25">
      <c r="A28" s="13">
        <f t="shared" si="0"/>
        <v>22</v>
      </c>
      <c r="B28" s="4" t="s">
        <v>172</v>
      </c>
      <c r="C28" s="127">
        <v>0</v>
      </c>
      <c r="D28" s="127">
        <v>0</v>
      </c>
      <c r="E28" s="81">
        <f>C28-D28</f>
        <v>0</v>
      </c>
      <c r="F28" s="127">
        <v>0</v>
      </c>
      <c r="G28" s="81">
        <f>E28-F28</f>
        <v>0</v>
      </c>
      <c r="H28" s="129">
        <v>0</v>
      </c>
      <c r="I28" s="81">
        <f>G28*H28</f>
        <v>0</v>
      </c>
    </row>
    <row r="29" spans="1:13" x14ac:dyDescent="0.25">
      <c r="A29" s="13">
        <f t="shared" si="0"/>
        <v>23</v>
      </c>
      <c r="B29" s="4" t="s">
        <v>173</v>
      </c>
      <c r="C29" s="127">
        <v>0</v>
      </c>
      <c r="D29" s="127">
        <v>0</v>
      </c>
      <c r="E29" s="81">
        <f>C29-D29</f>
        <v>0</v>
      </c>
      <c r="F29" s="127">
        <v>0</v>
      </c>
      <c r="G29" s="81">
        <f>E29-F29</f>
        <v>0</v>
      </c>
      <c r="H29" s="129">
        <v>0</v>
      </c>
      <c r="I29" s="81">
        <f>G29*H29</f>
        <v>0</v>
      </c>
    </row>
    <row r="30" spans="1:13" x14ac:dyDescent="0.25">
      <c r="A30" s="13">
        <f t="shared" si="0"/>
        <v>24</v>
      </c>
      <c r="B30" s="4" t="s">
        <v>174</v>
      </c>
      <c r="C30" s="127">
        <v>0</v>
      </c>
      <c r="D30" s="127">
        <v>0</v>
      </c>
      <c r="E30" s="81">
        <f>C30-D30</f>
        <v>0</v>
      </c>
      <c r="F30" s="127">
        <v>0</v>
      </c>
      <c r="G30" s="81">
        <f>E30-F30</f>
        <v>0</v>
      </c>
      <c r="H30" s="129">
        <v>0</v>
      </c>
      <c r="I30" s="81">
        <f>G30*H30</f>
        <v>0</v>
      </c>
    </row>
    <row r="31" spans="1:13" ht="15.75" thickBot="1" x14ac:dyDescent="0.3">
      <c r="A31" s="13">
        <f t="shared" si="0"/>
        <v>25</v>
      </c>
      <c r="B31" s="15" t="s">
        <v>175</v>
      </c>
      <c r="C31" s="87">
        <f>C26-C27-C28-C29-C30</f>
        <v>0</v>
      </c>
      <c r="D31" s="87">
        <f>D26-D27-D28-D29-D30</f>
        <v>0</v>
      </c>
      <c r="E31" s="87">
        <f>E26-E27-E28-E29-E30</f>
        <v>0</v>
      </c>
      <c r="F31" s="87">
        <f>F26-F27-F28-F29-F30</f>
        <v>0</v>
      </c>
      <c r="G31" s="87">
        <f>G26-G27-G28-G29-G30</f>
        <v>0</v>
      </c>
      <c r="I31" s="82">
        <f>I26-I27-I28-I29-I30</f>
        <v>0</v>
      </c>
    </row>
    <row r="32" spans="1:13" ht="15.75" thickTop="1" x14ac:dyDescent="0.25">
      <c r="A32" s="13">
        <f t="shared" si="0"/>
        <v>26</v>
      </c>
      <c r="B32" s="15"/>
      <c r="C32" s="83"/>
      <c r="D32" s="83"/>
      <c r="E32" s="83"/>
      <c r="F32" s="83"/>
      <c r="G32" s="83"/>
      <c r="I32" s="84"/>
    </row>
    <row r="33" spans="1:11" x14ac:dyDescent="0.25">
      <c r="A33" s="13">
        <f t="shared" si="0"/>
        <v>27</v>
      </c>
      <c r="B33" s="4" t="s">
        <v>176</v>
      </c>
      <c r="I33" s="1">
        <f>IF(I31=0,0,'Schedule 1'!I33/'Schedule 2'!I31)</f>
        <v>0</v>
      </c>
    </row>
    <row r="34" spans="1:11" x14ac:dyDescent="0.25">
      <c r="A34" s="13">
        <f t="shared" si="0"/>
        <v>28</v>
      </c>
      <c r="B34" s="4" t="s">
        <v>424</v>
      </c>
      <c r="I34" s="1">
        <f>IF(OR(I33=0,'Schedule 3'!J14=0),0,('Schedule 2'!I33-SUM('Schedule 3'!J10:J12))/('Schedule 3'!F9+'Schedule 3'!F13))</f>
        <v>0</v>
      </c>
    </row>
    <row r="35" spans="1:11" x14ac:dyDescent="0.25">
      <c r="A35" s="13"/>
    </row>
    <row r="40" spans="1:11" x14ac:dyDescent="0.25">
      <c r="K40" s="88"/>
    </row>
  </sheetData>
  <sheetProtection algorithmName="SHA-512" hashValue="a21njkRVdi7EtOM0tulLif2kZfxOAPDBUXoa04Cl6IM2P2wEwMRIwri5ISWl/1hkntNH14OKMB9/WSC/X1fuDQ==" saltValue="Dc85y5IAKhhpOjidOf1ClA==" spinCount="100000" sheet="1" selectLockedCells="1" pivotTables="0"/>
  <customSheetViews>
    <customSheetView guid="{5F6D8428-60EF-48C5-ADDC-BCD7FF61CA69}" scale="90" showPageBreaks="1" printArea="1" view="pageBreakPreview" topLeftCell="A19">
      <selection activeCell="H28" sqref="H28:H31"/>
      <pageMargins left="0" right="0" top="0" bottom="0" header="0" footer="0"/>
      <pageSetup scale="88" orientation="landscape"/>
      <headerFooter>
        <oddFooter>&amp;LRevised 1/2014</oddFooter>
      </headerFooter>
    </customSheetView>
    <customSheetView guid="{E5A06249-98C3-4E85-8B71-5DCE560C1BD5}" scale="90" showPageBreaks="1" printArea="1" view="pageBreakPreview" topLeftCell="A10">
      <selection activeCell="I34" sqref="I34"/>
      <pageMargins left="0" right="0" top="0" bottom="0" header="0" footer="0"/>
      <pageSetup scale="88" orientation="landscape"/>
      <headerFooter>
        <oddFooter>&amp;LRevised 1/2014</oddFooter>
      </headerFooter>
    </customSheetView>
    <customSheetView guid="{F55E0429-B766-4435-8789-251BFCE0C338}" scale="90" showPageBreaks="1" printArea="1" view="pageBreakPreview">
      <selection activeCell="C29" sqref="C29"/>
      <pageMargins left="0" right="0" top="0" bottom="0" header="0" footer="0"/>
      <pageSetup scale="71" orientation="portrait"/>
      <headerFooter>
        <oddFooter>&amp;LRevised 1/2015&amp;CDocket No. 15-01005</oddFooter>
      </headerFooter>
    </customSheetView>
    <customSheetView guid="{560A5679-D9C5-409C-A7EB-33C3B5CAD66D}" scale="85" showPageBreaks="1" printArea="1" view="pageLayout">
      <selection activeCell="C2" sqref="C2"/>
      <pageMargins left="0" right="0" top="0" bottom="0" header="0" footer="0"/>
      <pageSetup scale="90" orientation="landscape"/>
      <headerFooter>
        <oddFooter>&amp;CDocket No. 16-01005&amp;RRevised Jan 2016</oddFooter>
      </headerFooter>
    </customSheetView>
  </customSheetViews>
  <phoneticPr fontId="43" type="noConversion"/>
  <printOptions horizontalCentered="1"/>
  <pageMargins left="0.24545454545454501" right="0.3" top="0.42166666666666702" bottom="0.5" header="0.28749999999999998" footer="0.3"/>
  <pageSetup scale="72" fitToHeight="0" orientation="portrait" r:id="rId1"/>
  <headerFooter differentFirst="1">
    <oddFooter>&amp;L&amp;10Docket No. 25-01005&amp;C&amp;11Page &amp;P-2 of 14&amp;R&amp;10Revised January 2025</oddFoot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21"/>
  <sheetViews>
    <sheetView showGridLines="0" showRuler="0" view="pageLayout" workbookViewId="0">
      <selection activeCell="D9" sqref="D9"/>
    </sheetView>
  </sheetViews>
  <sheetFormatPr defaultColWidth="9" defaultRowHeight="15" x14ac:dyDescent="0.25"/>
  <cols>
    <col min="1" max="1" width="6.875" style="4" customWidth="1"/>
    <col min="2" max="2" width="16.125" style="4" customWidth="1"/>
    <col min="3" max="3" width="4.875" style="4" customWidth="1"/>
    <col min="4" max="4" width="12.125" style="4" customWidth="1"/>
    <col min="5" max="5" width="2.125" style="4" customWidth="1"/>
    <col min="6" max="6" width="12.125" style="4" customWidth="1"/>
    <col min="7" max="7" width="2.125" style="4" customWidth="1"/>
    <col min="8" max="8" width="12.125" style="4" customWidth="1"/>
    <col min="9" max="9" width="1.625" style="4" customWidth="1"/>
    <col min="10" max="10" width="12.125" style="4" customWidth="1"/>
    <col min="11" max="16384" width="9" style="4"/>
  </cols>
  <sheetData>
    <row r="1" spans="1:10" ht="15.75" x14ac:dyDescent="0.25">
      <c r="J1" s="160" t="s">
        <v>177</v>
      </c>
    </row>
    <row r="2" spans="1:10" x14ac:dyDescent="0.25">
      <c r="A2" s="4" t="s">
        <v>52</v>
      </c>
      <c r="C2" s="53">
        <f>'Cover Sheet'!B23</f>
        <v>0</v>
      </c>
    </row>
    <row r="3" spans="1:10" x14ac:dyDescent="0.25">
      <c r="A3" s="4" t="s">
        <v>46</v>
      </c>
      <c r="C3" s="234">
        <f>+'Cover Sheet'!E31</f>
        <v>0</v>
      </c>
      <c r="D3" s="234"/>
      <c r="E3" s="234"/>
    </row>
    <row r="4" spans="1:10" ht="15.75" customHeight="1" x14ac:dyDescent="0.25">
      <c r="B4" s="9"/>
      <c r="C4" s="9"/>
      <c r="D4" s="9"/>
      <c r="E4" s="9"/>
      <c r="F4" s="9"/>
      <c r="G4" s="9"/>
      <c r="H4" s="9"/>
      <c r="I4" s="9"/>
      <c r="J4" s="9"/>
    </row>
    <row r="5" spans="1:10" ht="16.5" thickBot="1" x14ac:dyDescent="0.3">
      <c r="A5" s="161" t="s">
        <v>178</v>
      </c>
      <c r="F5" s="13"/>
      <c r="G5" s="13"/>
      <c r="J5" s="13"/>
    </row>
    <row r="6" spans="1:10" ht="30.75" thickBot="1" x14ac:dyDescent="0.3">
      <c r="A6" s="65" t="s">
        <v>108</v>
      </c>
      <c r="B6" s="163" t="s">
        <v>109</v>
      </c>
      <c r="C6" s="66"/>
      <c r="D6" s="163" t="s">
        <v>179</v>
      </c>
      <c r="E6" s="163"/>
      <c r="F6" s="163" t="s">
        <v>180</v>
      </c>
      <c r="G6" s="163"/>
      <c r="H6" s="163" t="s">
        <v>181</v>
      </c>
      <c r="I6" s="66"/>
      <c r="J6" s="164" t="s">
        <v>182</v>
      </c>
    </row>
    <row r="7" spans="1:10" x14ac:dyDescent="0.25">
      <c r="B7" s="13" t="s">
        <v>117</v>
      </c>
      <c r="C7" s="13"/>
      <c r="D7" s="13" t="s">
        <v>118</v>
      </c>
      <c r="E7" s="13"/>
      <c r="F7" s="13" t="s">
        <v>183</v>
      </c>
      <c r="G7" s="13"/>
      <c r="H7" s="13" t="s">
        <v>120</v>
      </c>
      <c r="I7" s="13"/>
      <c r="J7" s="13" t="s">
        <v>184</v>
      </c>
    </row>
    <row r="8" spans="1:10" x14ac:dyDescent="0.25">
      <c r="B8" s="13"/>
    </row>
    <row r="9" spans="1:10" x14ac:dyDescent="0.25">
      <c r="A9" s="13">
        <v>1</v>
      </c>
      <c r="B9" s="4" t="s">
        <v>423</v>
      </c>
      <c r="D9" s="127"/>
      <c r="E9" s="67"/>
      <c r="F9" s="68">
        <f>IF($D$14=0,0,D9/$D$14)</f>
        <v>0</v>
      </c>
      <c r="G9" s="68"/>
      <c r="H9" s="131">
        <v>0</v>
      </c>
      <c r="I9" s="69"/>
      <c r="J9" s="68">
        <f>F9*H9</f>
        <v>0</v>
      </c>
    </row>
    <row r="10" spans="1:10" x14ac:dyDescent="0.25">
      <c r="A10" s="13">
        <f>A9+1</f>
        <v>2</v>
      </c>
      <c r="B10" s="4" t="s">
        <v>185</v>
      </c>
      <c r="D10" s="127">
        <v>0</v>
      </c>
      <c r="E10" s="70"/>
      <c r="F10" s="68">
        <f>IF($D$14=0,0,D10/$D$14)</f>
        <v>0</v>
      </c>
      <c r="G10" s="68"/>
      <c r="H10" s="131">
        <v>0</v>
      </c>
      <c r="I10" s="71"/>
      <c r="J10" s="68">
        <f>F10*H10</f>
        <v>0</v>
      </c>
    </row>
    <row r="11" spans="1:10" x14ac:dyDescent="0.25">
      <c r="A11" s="13">
        <f t="shared" ref="A11:A12" si="0">A10+1</f>
        <v>3</v>
      </c>
      <c r="B11" s="4" t="s">
        <v>186</v>
      </c>
      <c r="D11" s="127">
        <v>0</v>
      </c>
      <c r="E11" s="70"/>
      <c r="F11" s="68">
        <f>IF($D$14=0,0,D11/$D$14)</f>
        <v>0</v>
      </c>
      <c r="G11" s="68"/>
      <c r="H11" s="131">
        <v>0</v>
      </c>
      <c r="I11" s="71"/>
      <c r="J11" s="68">
        <f>F11*H11</f>
        <v>0</v>
      </c>
    </row>
    <row r="12" spans="1:10" x14ac:dyDescent="0.25">
      <c r="A12" s="13">
        <f t="shared" si="0"/>
        <v>4</v>
      </c>
      <c r="B12" s="4" t="s">
        <v>187</v>
      </c>
      <c r="D12" s="127">
        <v>0</v>
      </c>
      <c r="E12" s="70"/>
      <c r="F12" s="68">
        <f>IF($D$14=0,0,D12/$D$14)</f>
        <v>0</v>
      </c>
      <c r="G12" s="68"/>
      <c r="H12" s="131">
        <v>0</v>
      </c>
      <c r="I12" s="71"/>
      <c r="J12" s="68">
        <f>F12*H12</f>
        <v>0</v>
      </c>
    </row>
    <row r="13" spans="1:10" x14ac:dyDescent="0.25">
      <c r="A13" s="13">
        <f t="shared" ref="A13:A18" si="1">A12+1</f>
        <v>5</v>
      </c>
      <c r="B13" s="4" t="s">
        <v>188</v>
      </c>
      <c r="D13" s="128">
        <v>0</v>
      </c>
      <c r="E13" s="72"/>
      <c r="F13" s="73">
        <f>IF($D$14=0,0,D13/$D$14)</f>
        <v>0</v>
      </c>
      <c r="G13" s="68"/>
      <c r="H13" s="151">
        <v>0</v>
      </c>
      <c r="J13" s="73">
        <f>F13*H13</f>
        <v>0</v>
      </c>
    </row>
    <row r="14" spans="1:10" ht="15.75" thickBot="1" x14ac:dyDescent="0.3">
      <c r="A14" s="13">
        <f t="shared" si="1"/>
        <v>6</v>
      </c>
      <c r="B14" s="4" t="s">
        <v>189</v>
      </c>
      <c r="D14" s="74">
        <f>SUM(D9:D13)</f>
        <v>0</v>
      </c>
      <c r="E14" s="75"/>
      <c r="F14" s="76">
        <f>SUM(F9:F13)</f>
        <v>0</v>
      </c>
      <c r="G14" s="68"/>
      <c r="H14" s="76"/>
      <c r="J14" s="76">
        <f>SUM(J9:J13)</f>
        <v>0</v>
      </c>
    </row>
    <row r="15" spans="1:10" ht="15.75" thickTop="1" x14ac:dyDescent="0.25">
      <c r="A15" s="13">
        <f t="shared" si="1"/>
        <v>7</v>
      </c>
    </row>
    <row r="16" spans="1:10" x14ac:dyDescent="0.25">
      <c r="A16" s="13">
        <f t="shared" si="1"/>
        <v>8</v>
      </c>
    </row>
    <row r="17" spans="1:10" x14ac:dyDescent="0.25">
      <c r="A17" s="13">
        <f t="shared" si="1"/>
        <v>9</v>
      </c>
      <c r="C17" s="7"/>
      <c r="D17" s="7"/>
      <c r="E17" s="7"/>
      <c r="F17" s="7"/>
      <c r="G17" s="7"/>
      <c r="H17" s="7" t="s">
        <v>190</v>
      </c>
      <c r="I17" s="13"/>
      <c r="J17" s="132"/>
    </row>
    <row r="18" spans="1:10" x14ac:dyDescent="0.25">
      <c r="A18" s="13">
        <f t="shared" si="1"/>
        <v>10</v>
      </c>
      <c r="C18" s="7"/>
      <c r="D18" s="7"/>
      <c r="E18" s="7"/>
      <c r="F18" s="7"/>
      <c r="G18" s="7"/>
      <c r="H18" s="7" t="s">
        <v>191</v>
      </c>
      <c r="I18" s="13"/>
      <c r="J18" s="132"/>
    </row>
    <row r="19" spans="1:10" x14ac:dyDescent="0.25">
      <c r="A19" s="13">
        <v>11</v>
      </c>
      <c r="C19" s="7"/>
      <c r="D19" s="7"/>
      <c r="E19" s="7"/>
      <c r="F19" s="7"/>
      <c r="G19" s="7"/>
      <c r="H19" s="7" t="s">
        <v>192</v>
      </c>
      <c r="I19" s="13"/>
      <c r="J19" s="133"/>
    </row>
    <row r="20" spans="1:10" x14ac:dyDescent="0.25">
      <c r="A20" s="13"/>
    </row>
    <row r="21" spans="1:10" x14ac:dyDescent="0.25">
      <c r="A21" s="13"/>
    </row>
  </sheetData>
  <sheetProtection algorithmName="SHA-512" hashValue="c5InzGEym3vFQAMFOmP5LLNmNAecsnF90JtR6G06f/ZOMbfomdnlNc9hoq4yBVhZ/j11ics33IBOYFKlUdd/4g==" saltValue="ML48xcPl310JxNZxBsvVHg==" spinCount="100000" sheet="1" scenarios="1" selectLockedCells="1" pivotTables="0"/>
  <customSheetViews>
    <customSheetView guid="{5F6D8428-60EF-48C5-ADDC-BCD7FF61CA69}" scale="90" showPageBreaks="1" printArea="1" view="pageBreakPreview" topLeftCell="A4">
      <selection activeCell="B21" sqref="B21"/>
      <pageMargins left="0" right="0" top="0" bottom="0" header="0" footer="0"/>
      <pageSetup orientation="portrait"/>
      <headerFooter>
        <oddFooter>&amp;LRevised 1/2014</oddFooter>
      </headerFooter>
    </customSheetView>
    <customSheetView guid="{E5A06249-98C3-4E85-8B71-5DCE560C1BD5}" scale="90" showPageBreaks="1" printArea="1" view="pageBreakPreview" topLeftCell="A4">
      <selection activeCell="B21" sqref="B21"/>
      <pageMargins left="0" right="0" top="0" bottom="0" header="0" footer="0"/>
      <pageSetup orientation="portrait"/>
      <headerFooter>
        <oddFooter>&amp;LRevised 1/2014</oddFooter>
      </headerFooter>
    </customSheetView>
    <customSheetView guid="{F55E0429-B766-4435-8789-251BFCE0C338}" scale="90" showPageBreaks="1" printArea="1" view="pageBreakPreview" topLeftCell="A4">
      <selection activeCell="H143" sqref="G143:H144"/>
      <pageMargins left="0" right="0" top="0" bottom="0" header="0" footer="0"/>
      <pageSetup scale="87" orientation="portrait"/>
      <headerFooter>
        <oddFooter>&amp;LRevised 1/2015&amp;CDocket No. 15-01005</oddFooter>
      </headerFooter>
    </customSheetView>
    <customSheetView guid="{560A5679-D9C5-409C-A7EB-33C3B5CAD66D}" scale="85" showPageBreaks="1" printArea="1" view="pageLayout">
      <selection activeCell="C3" sqref="C3"/>
      <pageMargins left="0" right="0" top="0" bottom="0" header="0" footer="0"/>
      <pageSetup orientation="portrait"/>
      <headerFooter>
        <oddFooter>&amp;CDocket No. 16-01005&amp;RRevised Jan 2016</oddFooter>
      </headerFooter>
    </customSheetView>
  </customSheetViews>
  <mergeCells count="1">
    <mergeCell ref="C3:E3"/>
  </mergeCells>
  <phoneticPr fontId="43" type="noConversion"/>
  <printOptions horizontalCentered="1"/>
  <pageMargins left="0.24545454545454501" right="0.3" top="0.42166666666666702" bottom="0.5" header="0.28749999999999998" footer="0.3"/>
  <pageSetup fitToHeight="0" orientation="portrait" r:id="rId1"/>
  <headerFooter differentFirst="1">
    <oddFooter>&amp;L&amp;10Docket No. 25-01005&amp;C&amp;11Page &amp;P-2 of 14&amp;R&amp;10Revised January 2025</oddFoot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27"/>
  <sheetViews>
    <sheetView showGridLines="0" showRuler="0" view="pageLayout" workbookViewId="0">
      <selection activeCell="D10" sqref="D10"/>
    </sheetView>
  </sheetViews>
  <sheetFormatPr defaultColWidth="9" defaultRowHeight="15" x14ac:dyDescent="0.25"/>
  <cols>
    <col min="1" max="1" width="13" style="4" customWidth="1"/>
    <col min="2" max="2" width="46.125" style="4" customWidth="1"/>
    <col min="3" max="3" width="3.125" style="4" customWidth="1"/>
    <col min="4" max="4" width="20.5" style="4" customWidth="1"/>
    <col min="5" max="5" width="15.625" style="4" customWidth="1"/>
    <col min="6" max="6" width="16.375" style="4" customWidth="1"/>
    <col min="7" max="7" width="15.125" style="4" customWidth="1"/>
    <col min="8" max="16384" width="9" style="4"/>
  </cols>
  <sheetData>
    <row r="1" spans="1:9" ht="15.75" x14ac:dyDescent="0.25">
      <c r="G1" s="160" t="s">
        <v>193</v>
      </c>
    </row>
    <row r="2" spans="1:9" x14ac:dyDescent="0.25">
      <c r="A2" s="4" t="s">
        <v>52</v>
      </c>
      <c r="B2" s="53">
        <f>'Cover Sheet'!B23</f>
        <v>0</v>
      </c>
      <c r="E2" s="53"/>
    </row>
    <row r="3" spans="1:9" x14ac:dyDescent="0.25">
      <c r="A3" s="4" t="s">
        <v>46</v>
      </c>
      <c r="B3" s="181">
        <f>+'Cover Sheet'!E31</f>
        <v>0</v>
      </c>
      <c r="E3" s="54"/>
    </row>
    <row r="5" spans="1:9" ht="16.5" thickBot="1" x14ac:dyDescent="0.3">
      <c r="A5" s="161" t="s">
        <v>194</v>
      </c>
      <c r="C5" s="55"/>
      <c r="D5" s="55"/>
      <c r="E5" s="55"/>
      <c r="F5" s="55"/>
      <c r="G5" s="55"/>
      <c r="H5" s="56"/>
      <c r="I5" s="56"/>
    </row>
    <row r="6" spans="1:9" x14ac:dyDescent="0.25">
      <c r="A6" s="57"/>
      <c r="B6" s="58"/>
      <c r="C6" s="58"/>
      <c r="D6" s="59" t="s">
        <v>195</v>
      </c>
      <c r="E6" s="59"/>
      <c r="F6" s="60"/>
      <c r="G6" s="61"/>
    </row>
    <row r="7" spans="1:9" ht="15.75" customHeight="1" thickBot="1" x14ac:dyDescent="0.3">
      <c r="A7" s="22" t="s">
        <v>108</v>
      </c>
      <c r="B7" s="23" t="s">
        <v>109</v>
      </c>
      <c r="C7" s="23"/>
      <c r="D7" s="23" t="s">
        <v>196</v>
      </c>
      <c r="E7" s="23" t="s">
        <v>189</v>
      </c>
      <c r="F7" s="23" t="s">
        <v>197</v>
      </c>
      <c r="G7" s="24" t="s">
        <v>198</v>
      </c>
    </row>
    <row r="8" spans="1:9" x14ac:dyDescent="0.25">
      <c r="B8" s="13" t="s">
        <v>117</v>
      </c>
      <c r="C8" s="13"/>
      <c r="D8" s="13" t="s">
        <v>118</v>
      </c>
      <c r="E8" s="13" t="s">
        <v>183</v>
      </c>
      <c r="F8" s="13" t="s">
        <v>120</v>
      </c>
      <c r="G8" s="13" t="s">
        <v>184</v>
      </c>
    </row>
    <row r="9" spans="1:9" x14ac:dyDescent="0.25">
      <c r="B9" s="13"/>
      <c r="C9" s="13"/>
    </row>
    <row r="10" spans="1:9" x14ac:dyDescent="0.25">
      <c r="A10" s="13">
        <v>1</v>
      </c>
      <c r="B10" s="8" t="s">
        <v>199</v>
      </c>
      <c r="D10" s="127"/>
      <c r="E10" s="127">
        <v>0</v>
      </c>
      <c r="F10" s="127">
        <v>0</v>
      </c>
      <c r="G10" s="127">
        <v>0</v>
      </c>
    </row>
    <row r="11" spans="1:9" x14ac:dyDescent="0.25">
      <c r="A11" s="13">
        <f>A10+1</f>
        <v>2</v>
      </c>
      <c r="B11" s="8" t="s">
        <v>200</v>
      </c>
      <c r="D11" s="127"/>
      <c r="E11" s="127">
        <v>0</v>
      </c>
      <c r="F11" s="127">
        <v>0</v>
      </c>
      <c r="G11" s="127">
        <v>0</v>
      </c>
    </row>
    <row r="12" spans="1:9" x14ac:dyDescent="0.25">
      <c r="A12" s="13">
        <f t="shared" ref="A12:A24" si="0">A11+1</f>
        <v>3</v>
      </c>
      <c r="B12" s="8" t="s">
        <v>201</v>
      </c>
      <c r="D12" s="127"/>
      <c r="E12" s="127">
        <v>0</v>
      </c>
      <c r="F12" s="127">
        <v>0</v>
      </c>
      <c r="G12" s="127">
        <v>0</v>
      </c>
    </row>
    <row r="13" spans="1:9" x14ac:dyDescent="0.25">
      <c r="A13" s="13">
        <f t="shared" si="0"/>
        <v>4</v>
      </c>
      <c r="B13" s="8" t="s">
        <v>202</v>
      </c>
      <c r="D13" s="127"/>
      <c r="E13" s="127">
        <v>0</v>
      </c>
      <c r="F13" s="127">
        <v>0</v>
      </c>
      <c r="G13" s="127">
        <v>0</v>
      </c>
    </row>
    <row r="14" spans="1:9" x14ac:dyDescent="0.25">
      <c r="A14" s="13">
        <f t="shared" si="0"/>
        <v>5</v>
      </c>
      <c r="B14" s="8" t="s">
        <v>203</v>
      </c>
      <c r="D14" s="127"/>
      <c r="E14" s="127">
        <v>0</v>
      </c>
      <c r="F14" s="127">
        <v>0</v>
      </c>
      <c r="G14" s="127">
        <v>0</v>
      </c>
    </row>
    <row r="15" spans="1:9" x14ac:dyDescent="0.25">
      <c r="A15" s="13">
        <f t="shared" si="0"/>
        <v>6</v>
      </c>
      <c r="B15" s="8" t="s">
        <v>204</v>
      </c>
      <c r="D15" s="127"/>
      <c r="E15" s="127">
        <v>0</v>
      </c>
      <c r="F15" s="127">
        <v>0</v>
      </c>
      <c r="G15" s="127">
        <v>0</v>
      </c>
    </row>
    <row r="16" spans="1:9" x14ac:dyDescent="0.25">
      <c r="A16" s="13">
        <f t="shared" si="0"/>
        <v>7</v>
      </c>
      <c r="B16" s="8" t="s">
        <v>205</v>
      </c>
      <c r="D16" s="127"/>
      <c r="E16" s="127">
        <v>0</v>
      </c>
      <c r="F16" s="127">
        <v>0</v>
      </c>
      <c r="G16" s="127">
        <v>0</v>
      </c>
    </row>
    <row r="17" spans="1:7" x14ac:dyDescent="0.25">
      <c r="A17" s="13">
        <f t="shared" si="0"/>
        <v>8</v>
      </c>
      <c r="B17" s="8" t="s">
        <v>206</v>
      </c>
      <c r="D17" s="127"/>
      <c r="E17" s="127">
        <v>0</v>
      </c>
      <c r="F17" s="127">
        <v>0</v>
      </c>
      <c r="G17" s="127">
        <v>0</v>
      </c>
    </row>
    <row r="18" spans="1:7" x14ac:dyDescent="0.25">
      <c r="A18" s="13">
        <f t="shared" si="0"/>
        <v>9</v>
      </c>
      <c r="B18" s="8" t="s">
        <v>207</v>
      </c>
    </row>
    <row r="19" spans="1:7" x14ac:dyDescent="0.25">
      <c r="A19" s="13">
        <f t="shared" si="0"/>
        <v>10</v>
      </c>
      <c r="B19" s="134"/>
      <c r="D19" s="127"/>
      <c r="E19" s="127">
        <v>0</v>
      </c>
      <c r="F19" s="127">
        <v>0</v>
      </c>
      <c r="G19" s="127">
        <v>0</v>
      </c>
    </row>
    <row r="20" spans="1:7" x14ac:dyDescent="0.25">
      <c r="A20" s="13">
        <f t="shared" si="0"/>
        <v>11</v>
      </c>
      <c r="B20" s="134"/>
      <c r="D20" s="127"/>
      <c r="E20" s="127">
        <v>0</v>
      </c>
      <c r="F20" s="127">
        <v>0</v>
      </c>
      <c r="G20" s="127">
        <v>0</v>
      </c>
    </row>
    <row r="21" spans="1:7" x14ac:dyDescent="0.25">
      <c r="A21" s="13">
        <f t="shared" si="0"/>
        <v>12</v>
      </c>
      <c r="B21" s="134"/>
      <c r="C21" s="7"/>
      <c r="D21" s="127"/>
      <c r="E21" s="127">
        <v>0</v>
      </c>
      <c r="F21" s="127">
        <v>0</v>
      </c>
      <c r="G21" s="127">
        <v>0</v>
      </c>
    </row>
    <row r="22" spans="1:7" x14ac:dyDescent="0.25">
      <c r="A22" s="13">
        <f t="shared" si="0"/>
        <v>13</v>
      </c>
      <c r="B22" s="123"/>
      <c r="C22" s="7"/>
      <c r="D22" s="127"/>
      <c r="E22" s="127">
        <v>0</v>
      </c>
      <c r="F22" s="127">
        <v>0</v>
      </c>
      <c r="G22" s="127">
        <v>0</v>
      </c>
    </row>
    <row r="23" spans="1:7" x14ac:dyDescent="0.25">
      <c r="A23" s="13">
        <f t="shared" si="0"/>
        <v>14</v>
      </c>
      <c r="B23" s="134"/>
      <c r="C23" s="7"/>
      <c r="D23" s="127"/>
      <c r="E23" s="128">
        <v>0</v>
      </c>
      <c r="F23" s="128">
        <v>0</v>
      </c>
      <c r="G23" s="128">
        <v>0</v>
      </c>
    </row>
    <row r="24" spans="1:7" ht="15.75" thickBot="1" x14ac:dyDescent="0.3">
      <c r="A24" s="13">
        <f t="shared" si="0"/>
        <v>15</v>
      </c>
      <c r="B24" s="62"/>
      <c r="C24" s="7"/>
      <c r="D24" s="63" t="s">
        <v>208</v>
      </c>
      <c r="E24" s="64">
        <f>SUM(E10:E23)</f>
        <v>0</v>
      </c>
      <c r="F24" s="64">
        <f>SUM(F10:F23)</f>
        <v>0</v>
      </c>
      <c r="G24" s="64">
        <f>SUM(G10:G23)</f>
        <v>0</v>
      </c>
    </row>
    <row r="25" spans="1:7" ht="15.75" thickTop="1" x14ac:dyDescent="0.25">
      <c r="A25" s="13"/>
    </row>
    <row r="26" spans="1:7" x14ac:dyDescent="0.25">
      <c r="A26" s="13"/>
    </row>
    <row r="27" spans="1:7" x14ac:dyDescent="0.25">
      <c r="A27" s="13"/>
    </row>
  </sheetData>
  <sheetProtection algorithmName="SHA-512" hashValue="EZ7o7DIKNtRir4OdyAvwcby7tZ+EQxxwt5Tj/2I7JIDPwbQe5lLP3zZOnIdvdilmgcsGwG3B8QcS8DFycljXyg==" saltValue="nT1Q3/Y5dvdXQfY/ojc41w==" spinCount="100000" sheet="1" selectLockedCells="1" pivotTables="0"/>
  <customSheetViews>
    <customSheetView guid="{5F6D8428-60EF-48C5-ADDC-BCD7FF61CA69}" scale="90" showPageBreaks="1" printArea="1" view="pageBreakPreview" topLeftCell="A25">
      <selection activeCell="B21" sqref="B21"/>
      <pageMargins left="0" right="0" top="0" bottom="0" header="0" footer="0"/>
      <pageSetup orientation="portrait"/>
      <headerFooter>
        <oddFooter>&amp;LRevised 1/2014</oddFooter>
      </headerFooter>
    </customSheetView>
    <customSheetView guid="{E5A06249-98C3-4E85-8B71-5DCE560C1BD5}" scale="90" showPageBreaks="1" printArea="1" view="pageBreakPreview" topLeftCell="A25">
      <selection activeCell="B21" sqref="B21"/>
      <pageMargins left="0" right="0" top="0" bottom="0" header="0" footer="0"/>
      <pageSetup orientation="portrait"/>
      <headerFooter>
        <oddFooter>&amp;LRevised 1/2014</oddFooter>
      </headerFooter>
    </customSheetView>
    <customSheetView guid="{F55E0429-B766-4435-8789-251BFCE0C338}" scale="90" showPageBreaks="1" printArea="1" view="pageBreakPreview">
      <selection activeCell="C29" sqref="C29"/>
      <pageMargins left="0" right="0" top="0" bottom="0" header="0" footer="0"/>
      <pageSetup scale="87" orientation="portrait"/>
      <headerFooter>
        <oddFooter>&amp;LRevised 1/2015&amp;CDocket No. 15-01005</oddFooter>
      </headerFooter>
    </customSheetView>
    <customSheetView guid="{560A5679-D9C5-409C-A7EB-33C3B5CAD66D}" scale="90" showPageBreaks="1" printArea="1" view="pageBreakPreview">
      <selection activeCell="A6" sqref="A6:G7"/>
      <pageMargins left="0" right="0" top="0" bottom="0" header="0" footer="0"/>
      <pageSetup scale="90" orientation="landscape"/>
      <headerFooter>
        <oddFooter>&amp;CDocket No. 16-01005&amp;RRevised Jan 2016</oddFooter>
      </headerFooter>
    </customSheetView>
  </customSheetViews>
  <phoneticPr fontId="43" type="noConversion"/>
  <printOptions horizontalCentered="1"/>
  <pageMargins left="0.24545454545454501" right="0.3" top="0.42166666666666702" bottom="0.5" header="0.28749999999999998" footer="0.3"/>
  <pageSetup scale="72" fitToHeight="0" orientation="portrait" r:id="rId1"/>
  <headerFooter differentFirst="1">
    <oddFooter>&amp;L&amp;10Docket No. 25-01005&amp;C&amp;11Page &amp;P-2 of 14&amp;R&amp;10Revised January 2025</oddFoot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44"/>
  <sheetViews>
    <sheetView showGridLines="0" showRuler="0" view="pageLayout" workbookViewId="0">
      <selection activeCell="D11" sqref="D11"/>
    </sheetView>
  </sheetViews>
  <sheetFormatPr defaultColWidth="8.625" defaultRowHeight="15" x14ac:dyDescent="0.25"/>
  <cols>
    <col min="1" max="1" width="8.875" style="27" customWidth="1"/>
    <col min="2" max="2" width="31.375" style="27" customWidth="1"/>
    <col min="3" max="3" width="22.875" style="27" customWidth="1"/>
    <col min="4" max="4" width="13" style="27" customWidth="1"/>
    <col min="5" max="5" width="8.625" style="27" customWidth="1"/>
    <col min="6" max="16384" width="8.625" style="27"/>
  </cols>
  <sheetData>
    <row r="1" spans="1:5" ht="15.75" x14ac:dyDescent="0.25">
      <c r="E1" s="162" t="s">
        <v>209</v>
      </c>
    </row>
    <row r="2" spans="1:5" x14ac:dyDescent="0.25">
      <c r="A2" s="4" t="s">
        <v>52</v>
      </c>
      <c r="C2" s="29">
        <f>'Cover Sheet'!B23</f>
        <v>0</v>
      </c>
    </row>
    <row r="3" spans="1:5" x14ac:dyDescent="0.25">
      <c r="A3" s="4" t="s">
        <v>46</v>
      </c>
      <c r="C3" s="181">
        <f>+'Cover Sheet'!E31</f>
        <v>0</v>
      </c>
    </row>
    <row r="4" spans="1:5" x14ac:dyDescent="0.25">
      <c r="A4" s="4"/>
      <c r="C4" s="30"/>
    </row>
    <row r="5" spans="1:5" ht="15.75" customHeight="1" x14ac:dyDescent="0.3">
      <c r="A5" s="166" t="s">
        <v>210</v>
      </c>
      <c r="B5" s="42"/>
      <c r="C5" s="42"/>
      <c r="D5" s="42"/>
      <c r="E5" s="42"/>
    </row>
    <row r="6" spans="1:5" ht="15.75" customHeight="1" thickBot="1" x14ac:dyDescent="0.3">
      <c r="A6" s="43" t="s">
        <v>211</v>
      </c>
      <c r="B6" s="43"/>
      <c r="C6" s="43"/>
      <c r="D6" s="43"/>
      <c r="E6" s="43"/>
    </row>
    <row r="7" spans="1:5" ht="30.75" customHeight="1" thickBot="1" x14ac:dyDescent="0.3">
      <c r="A7" s="139" t="s">
        <v>108</v>
      </c>
      <c r="B7" s="163" t="s">
        <v>109</v>
      </c>
      <c r="C7" s="165"/>
      <c r="D7" s="164" t="s">
        <v>212</v>
      </c>
    </row>
    <row r="8" spans="1:5" x14ac:dyDescent="0.25">
      <c r="A8" s="46"/>
      <c r="B8" s="46" t="s">
        <v>117</v>
      </c>
      <c r="C8" s="46"/>
      <c r="D8" s="46" t="s">
        <v>118</v>
      </c>
    </row>
    <row r="10" spans="1:5" x14ac:dyDescent="0.25">
      <c r="A10" s="13">
        <v>1</v>
      </c>
      <c r="B10" s="43" t="s">
        <v>213</v>
      </c>
    </row>
    <row r="11" spans="1:5" x14ac:dyDescent="0.25">
      <c r="A11" s="13">
        <f>A10+1</f>
        <v>2</v>
      </c>
      <c r="B11" s="27" t="s">
        <v>150</v>
      </c>
      <c r="D11" s="126">
        <v>0</v>
      </c>
    </row>
    <row r="12" spans="1:5" x14ac:dyDescent="0.25">
      <c r="A12" s="13">
        <f t="shared" ref="A12:A30" si="0">A11+1</f>
        <v>3</v>
      </c>
      <c r="B12" s="47" t="s">
        <v>214</v>
      </c>
      <c r="D12" s="48"/>
    </row>
    <row r="13" spans="1:5" x14ac:dyDescent="0.25">
      <c r="A13" s="13">
        <f t="shared" si="0"/>
        <v>4</v>
      </c>
      <c r="B13" s="27" t="s">
        <v>215</v>
      </c>
      <c r="D13" s="48"/>
    </row>
    <row r="14" spans="1:5" x14ac:dyDescent="0.25">
      <c r="A14" s="13">
        <f t="shared" si="0"/>
        <v>5</v>
      </c>
      <c r="B14" s="27" t="s">
        <v>216</v>
      </c>
      <c r="D14" s="126">
        <v>0</v>
      </c>
    </row>
    <row r="15" spans="1:5" x14ac:dyDescent="0.25">
      <c r="A15" s="13">
        <f t="shared" si="0"/>
        <v>6</v>
      </c>
      <c r="B15" s="27" t="s">
        <v>217</v>
      </c>
      <c r="D15" s="126">
        <v>0</v>
      </c>
    </row>
    <row r="16" spans="1:5" x14ac:dyDescent="0.25">
      <c r="A16" s="13">
        <f t="shared" si="0"/>
        <v>7</v>
      </c>
      <c r="B16" s="27" t="s">
        <v>218</v>
      </c>
      <c r="D16" s="126">
        <v>0</v>
      </c>
    </row>
    <row r="17" spans="1:4" x14ac:dyDescent="0.25">
      <c r="A17" s="13">
        <f t="shared" si="0"/>
        <v>8</v>
      </c>
      <c r="B17" s="27" t="s">
        <v>219</v>
      </c>
      <c r="D17" s="126">
        <v>0</v>
      </c>
    </row>
    <row r="18" spans="1:4" x14ac:dyDescent="0.25">
      <c r="A18" s="13">
        <f t="shared" si="0"/>
        <v>9</v>
      </c>
      <c r="B18" s="47" t="s">
        <v>220</v>
      </c>
      <c r="D18" s="48"/>
    </row>
    <row r="19" spans="1:4" x14ac:dyDescent="0.25">
      <c r="A19" s="13">
        <f t="shared" si="0"/>
        <v>10</v>
      </c>
      <c r="B19" s="27" t="s">
        <v>221</v>
      </c>
      <c r="D19" s="126">
        <v>0</v>
      </c>
    </row>
    <row r="20" spans="1:4" x14ac:dyDescent="0.25">
      <c r="A20" s="13">
        <f t="shared" si="0"/>
        <v>11</v>
      </c>
      <c r="B20" s="27" t="s">
        <v>222</v>
      </c>
      <c r="D20" s="126">
        <v>0</v>
      </c>
    </row>
    <row r="21" spans="1:4" x14ac:dyDescent="0.25">
      <c r="A21" s="13">
        <f t="shared" si="0"/>
        <v>12</v>
      </c>
      <c r="B21" s="27" t="s">
        <v>223</v>
      </c>
      <c r="D21" s="126">
        <v>0</v>
      </c>
    </row>
    <row r="22" spans="1:4" x14ac:dyDescent="0.25">
      <c r="A22" s="13">
        <f t="shared" si="0"/>
        <v>13</v>
      </c>
      <c r="B22" s="27" t="s">
        <v>224</v>
      </c>
      <c r="D22" s="126"/>
    </row>
    <row r="23" spans="1:4" x14ac:dyDescent="0.25">
      <c r="A23" s="13">
        <f t="shared" si="0"/>
        <v>14</v>
      </c>
      <c r="B23" s="27" t="s">
        <v>225</v>
      </c>
      <c r="D23" s="126">
        <v>0</v>
      </c>
    </row>
    <row r="24" spans="1:4" x14ac:dyDescent="0.25">
      <c r="A24" s="13">
        <f t="shared" si="0"/>
        <v>15</v>
      </c>
      <c r="B24" s="27" t="s">
        <v>226</v>
      </c>
      <c r="D24" s="126">
        <v>0</v>
      </c>
    </row>
    <row r="25" spans="1:4" x14ac:dyDescent="0.25">
      <c r="A25" s="13">
        <f t="shared" si="0"/>
        <v>16</v>
      </c>
      <c r="B25" s="27" t="s">
        <v>227</v>
      </c>
      <c r="D25" s="122">
        <f>SUM(D12:D24)</f>
        <v>0</v>
      </c>
    </row>
    <row r="26" spans="1:4" ht="15.75" thickBot="1" x14ac:dyDescent="0.3">
      <c r="A26" s="13">
        <f t="shared" si="0"/>
        <v>17</v>
      </c>
      <c r="B26" s="50" t="s">
        <v>228</v>
      </c>
      <c r="D26" s="51">
        <f>D11+D25</f>
        <v>0</v>
      </c>
    </row>
    <row r="27" spans="1:4" ht="15.75" thickTop="1" x14ac:dyDescent="0.25">
      <c r="A27" s="13">
        <f t="shared" si="0"/>
        <v>18</v>
      </c>
      <c r="D27" s="48"/>
    </row>
    <row r="28" spans="1:4" x14ac:dyDescent="0.25">
      <c r="A28" s="13">
        <f t="shared" si="0"/>
        <v>19</v>
      </c>
      <c r="B28" s="43" t="s">
        <v>229</v>
      </c>
      <c r="D28" s="48"/>
    </row>
    <row r="29" spans="1:4" x14ac:dyDescent="0.25">
      <c r="A29" s="13">
        <f t="shared" si="0"/>
        <v>20</v>
      </c>
      <c r="B29" s="27" t="s">
        <v>230</v>
      </c>
      <c r="D29" s="126">
        <v>0</v>
      </c>
    </row>
    <row r="30" spans="1:4" x14ac:dyDescent="0.25">
      <c r="A30" s="13">
        <f t="shared" si="0"/>
        <v>21</v>
      </c>
      <c r="B30" s="27" t="s">
        <v>231</v>
      </c>
      <c r="D30" s="126">
        <v>0</v>
      </c>
    </row>
    <row r="31" spans="1:4" x14ac:dyDescent="0.25">
      <c r="A31" s="13">
        <f t="shared" ref="A31:A43" si="1">A30+1</f>
        <v>22</v>
      </c>
      <c r="B31" s="50" t="s">
        <v>232</v>
      </c>
      <c r="D31" s="49">
        <f>SUM(D29:D30)</f>
        <v>0</v>
      </c>
    </row>
    <row r="32" spans="1:4" x14ac:dyDescent="0.25">
      <c r="A32" s="13">
        <f t="shared" si="1"/>
        <v>23</v>
      </c>
    </row>
    <row r="33" spans="1:4" x14ac:dyDescent="0.25">
      <c r="A33" s="13">
        <f t="shared" si="1"/>
        <v>24</v>
      </c>
      <c r="B33" s="43" t="s">
        <v>233</v>
      </c>
    </row>
    <row r="34" spans="1:4" x14ac:dyDescent="0.25">
      <c r="A34" s="13">
        <f t="shared" si="1"/>
        <v>25</v>
      </c>
      <c r="B34" s="27" t="s">
        <v>234</v>
      </c>
      <c r="D34" s="126">
        <v>0</v>
      </c>
    </row>
    <row r="35" spans="1:4" x14ac:dyDescent="0.25">
      <c r="A35" s="13">
        <f t="shared" si="1"/>
        <v>26</v>
      </c>
      <c r="B35" s="27" t="s">
        <v>235</v>
      </c>
      <c r="D35" s="126">
        <v>0</v>
      </c>
    </row>
    <row r="36" spans="1:4" x14ac:dyDescent="0.25">
      <c r="A36" s="13">
        <f t="shared" si="1"/>
        <v>27</v>
      </c>
      <c r="B36" s="27" t="s">
        <v>236</v>
      </c>
      <c r="D36" s="126">
        <v>0</v>
      </c>
    </row>
    <row r="37" spans="1:4" x14ac:dyDescent="0.25">
      <c r="A37" s="13">
        <f t="shared" si="1"/>
        <v>28</v>
      </c>
      <c r="B37" s="27" t="s">
        <v>237</v>
      </c>
      <c r="D37" s="126">
        <v>0</v>
      </c>
    </row>
    <row r="38" spans="1:4" x14ac:dyDescent="0.25">
      <c r="A38" s="13">
        <f t="shared" si="1"/>
        <v>29</v>
      </c>
      <c r="B38" s="27" t="s">
        <v>101</v>
      </c>
      <c r="D38" s="126">
        <v>0</v>
      </c>
    </row>
    <row r="39" spans="1:4" x14ac:dyDescent="0.25">
      <c r="A39" s="13">
        <f t="shared" si="1"/>
        <v>30</v>
      </c>
      <c r="B39" s="50" t="s">
        <v>238</v>
      </c>
      <c r="D39" s="49">
        <f>SUM(D34:D38)</f>
        <v>0</v>
      </c>
    </row>
    <row r="40" spans="1:4" x14ac:dyDescent="0.25">
      <c r="A40" s="13">
        <f t="shared" si="1"/>
        <v>31</v>
      </c>
      <c r="D40" s="48"/>
    </row>
    <row r="41" spans="1:4" x14ac:dyDescent="0.25">
      <c r="A41" s="13">
        <f t="shared" si="1"/>
        <v>32</v>
      </c>
      <c r="B41" s="27" t="s">
        <v>239</v>
      </c>
      <c r="D41" s="52">
        <f>D39+D31+D26</f>
        <v>0</v>
      </c>
    </row>
    <row r="42" spans="1:4" x14ac:dyDescent="0.25">
      <c r="A42" s="13">
        <f t="shared" si="1"/>
        <v>33</v>
      </c>
      <c r="B42" s="27" t="s">
        <v>240</v>
      </c>
      <c r="D42" s="126">
        <v>0</v>
      </c>
    </row>
    <row r="43" spans="1:4" ht="15.75" thickBot="1" x14ac:dyDescent="0.3">
      <c r="A43" s="13">
        <f t="shared" si="1"/>
        <v>34</v>
      </c>
      <c r="B43" s="50" t="s">
        <v>241</v>
      </c>
      <c r="D43" s="51">
        <f>SUM(D41:D42)</f>
        <v>0</v>
      </c>
    </row>
    <row r="44" spans="1:4" ht="15.75" thickTop="1" x14ac:dyDescent="0.25"/>
  </sheetData>
  <sheetProtection algorithmName="SHA-512" hashValue="E9wIvKIsD9dL8VxYX2P62ubJ+HhMMCEPATMycyF34bv4z6lt/umpSIx0VBa2MskCWEMaER6d5Korq4vn0kyqbw==" saltValue="p2GGRQlsY4WrVU1lAd4m6Q==" spinCount="100000" sheet="1" selectLockedCells="1" pivotTables="0"/>
  <customSheetViews>
    <customSheetView guid="{5F6D8428-60EF-48C5-ADDC-BCD7FF61CA69}" scale="90" showPageBreaks="1" printArea="1" view="pageBreakPreview" topLeftCell="A37">
      <selection activeCell="D44" sqref="D44"/>
      <pageMargins left="0" right="0" top="0" bottom="0" header="0" footer="0"/>
      <pageSetup scale="99" orientation="portrait"/>
      <headerFooter>
        <oddFooter>&amp;LRevised 1/2014</oddFooter>
      </headerFooter>
    </customSheetView>
    <customSheetView guid="{E5A06249-98C3-4E85-8B71-5DCE560C1BD5}" scale="90" showPageBreaks="1" printArea="1" view="pageBreakPreview" topLeftCell="A37">
      <selection activeCell="D44" sqref="D44"/>
      <pageMargins left="0" right="0" top="0" bottom="0" header="0" footer="0"/>
      <pageSetup scale="99" orientation="portrait"/>
      <headerFooter>
        <oddFooter>&amp;LRevised 1/2014</oddFooter>
      </headerFooter>
    </customSheetView>
    <customSheetView guid="{F55E0429-B766-4435-8789-251BFCE0C338}" scale="90" showPageBreaks="1" printArea="1" view="pageBreakPreview" topLeftCell="A37">
      <selection activeCell="H143" sqref="G143:H144"/>
      <pageMargins left="0" right="0" top="0" bottom="0" header="0" footer="0"/>
      <pageSetup scale="87" orientation="portrait"/>
      <headerFooter>
        <oddFooter>&amp;LRevised 1/2015&amp;CDocket No. 15-01005</oddFooter>
      </headerFooter>
    </customSheetView>
    <customSheetView guid="{560A5679-D9C5-409C-A7EB-33C3B5CAD66D}" scale="90" showPageBreaks="1" printArea="1" view="pageBreakPreview">
      <selection activeCell="B22" sqref="B22"/>
      <pageMargins left="0" right="0" top="0" bottom="0" header="0" footer="0"/>
      <pageSetup orientation="portrait"/>
      <headerFooter>
        <oddFooter>&amp;CDocket No. 16-01005&amp;RRevised Jan 2016</oddFooter>
      </headerFooter>
    </customSheetView>
  </customSheetViews>
  <phoneticPr fontId="43" type="noConversion"/>
  <printOptions horizontalCentered="1"/>
  <pageMargins left="0.24545454545454501" right="0.3" top="0.42166666666666702" bottom="0.5" header="0.28749999999999998" footer="0.3"/>
  <pageSetup fitToHeight="0" orientation="portrait" r:id="rId1"/>
  <headerFooter differentFirst="1">
    <oddFooter>&amp;L&amp;10Docket No. 25-01005&amp;C&amp;11Page &amp;P-2 of 14&amp;R&amp;10Revised January 2025</oddFooter>
  </headerFooter>
  <ignoredErrors>
    <ignoredError sqref="D25" formulaRange="1"/>
  </ignoredErrors>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96"/>
  <sheetViews>
    <sheetView showGridLines="0" showRuler="0" view="pageLayout" zoomScale="80" zoomScaleNormal="80" zoomScaleSheetLayoutView="80" zoomScalePageLayoutView="80" workbookViewId="0">
      <selection activeCell="B9" sqref="B9"/>
    </sheetView>
  </sheetViews>
  <sheetFormatPr defaultColWidth="8.125" defaultRowHeight="15" x14ac:dyDescent="0.25"/>
  <cols>
    <col min="1" max="1" width="6.125" style="26" bestFit="1" customWidth="1"/>
    <col min="2" max="3" width="18.875" style="26" customWidth="1"/>
    <col min="4" max="4" width="17.375" style="26" customWidth="1"/>
    <col min="5" max="6" width="10.5" style="26" customWidth="1"/>
    <col min="7" max="7" width="15" style="26" customWidth="1"/>
    <col min="8" max="11" width="17.375" style="26" customWidth="1"/>
    <col min="12" max="12" width="15" style="26" customWidth="1"/>
    <col min="13" max="13" width="17.375" style="26" customWidth="1"/>
    <col min="14" max="14" width="3.625" style="26" customWidth="1"/>
    <col min="15" max="16384" width="8.125" style="26"/>
  </cols>
  <sheetData>
    <row r="1" spans="1:16" ht="20.25" x14ac:dyDescent="0.3">
      <c r="B1" s="27"/>
      <c r="C1" s="27"/>
      <c r="D1" s="27"/>
      <c r="M1" s="192" t="s">
        <v>242</v>
      </c>
    </row>
    <row r="2" spans="1:16" ht="18.75" x14ac:dyDescent="0.3">
      <c r="B2" s="10" t="s">
        <v>52</v>
      </c>
      <c r="C2" s="190">
        <f>'Cover Sheet'!B23</f>
        <v>0</v>
      </c>
      <c r="D2" s="27"/>
      <c r="E2" s="27"/>
      <c r="M2" s="28"/>
    </row>
    <row r="3" spans="1:16" ht="18.75" x14ac:dyDescent="0.3">
      <c r="B3" s="10" t="s">
        <v>46</v>
      </c>
      <c r="C3" s="191">
        <f>'Cover Sheet'!E31</f>
        <v>0</v>
      </c>
      <c r="D3" s="27"/>
      <c r="E3" s="27"/>
    </row>
    <row r="5" spans="1:16" x14ac:dyDescent="0.25">
      <c r="D5" s="31"/>
      <c r="E5" s="31"/>
      <c r="F5" s="31"/>
      <c r="G5" s="31"/>
      <c r="H5" s="31"/>
      <c r="I5" s="31"/>
      <c r="J5" s="31"/>
      <c r="K5" s="31"/>
      <c r="M5" s="31"/>
    </row>
    <row r="6" spans="1:16" ht="16.5" thickBot="1" x14ac:dyDescent="0.3">
      <c r="A6" s="167" t="s">
        <v>243</v>
      </c>
      <c r="B6" s="33"/>
      <c r="C6" s="33"/>
      <c r="D6" s="33"/>
      <c r="E6" s="33"/>
      <c r="F6" s="33"/>
      <c r="G6" s="33"/>
      <c r="H6" s="33"/>
      <c r="I6" s="33"/>
      <c r="J6" s="33"/>
      <c r="K6" s="33"/>
      <c r="L6" s="33"/>
      <c r="M6" s="33"/>
      <c r="N6" s="33"/>
      <c r="O6" s="33"/>
      <c r="P6" s="33"/>
    </row>
    <row r="7" spans="1:16" s="33" customFormat="1" ht="60.75" thickBot="1" x14ac:dyDescent="0.3">
      <c r="A7" s="34" t="s">
        <v>108</v>
      </c>
      <c r="B7" s="35" t="s">
        <v>244</v>
      </c>
      <c r="C7" s="35" t="s">
        <v>245</v>
      </c>
      <c r="D7" s="35" t="s">
        <v>246</v>
      </c>
      <c r="E7" s="35" t="s">
        <v>247</v>
      </c>
      <c r="F7" s="35" t="s">
        <v>248</v>
      </c>
      <c r="G7" s="35" t="s">
        <v>249</v>
      </c>
      <c r="H7" s="35" t="s">
        <v>250</v>
      </c>
      <c r="I7" s="35" t="s">
        <v>251</v>
      </c>
      <c r="J7" s="35" t="s">
        <v>252</v>
      </c>
      <c r="K7" s="35" t="s">
        <v>253</v>
      </c>
      <c r="L7" s="35" t="s">
        <v>254</v>
      </c>
      <c r="M7" s="36" t="s">
        <v>255</v>
      </c>
      <c r="N7" s="37"/>
    </row>
    <row r="8" spans="1:16" s="33" customFormat="1" x14ac:dyDescent="0.25">
      <c r="A8" s="26"/>
      <c r="B8" s="37" t="s">
        <v>117</v>
      </c>
      <c r="C8" s="37" t="s">
        <v>118</v>
      </c>
      <c r="D8" s="38" t="s">
        <v>183</v>
      </c>
      <c r="E8" s="37" t="s">
        <v>120</v>
      </c>
      <c r="F8" s="37" t="s">
        <v>184</v>
      </c>
      <c r="G8" s="33" t="s">
        <v>122</v>
      </c>
      <c r="H8" s="37" t="s">
        <v>256</v>
      </c>
      <c r="I8" s="37" t="s">
        <v>257</v>
      </c>
      <c r="J8" s="33" t="s">
        <v>258</v>
      </c>
      <c r="K8" s="37" t="s">
        <v>259</v>
      </c>
      <c r="L8" s="33" t="s">
        <v>260</v>
      </c>
      <c r="M8" s="33" t="s">
        <v>261</v>
      </c>
      <c r="N8" s="37"/>
    </row>
    <row r="9" spans="1:16" s="33" customFormat="1" x14ac:dyDescent="0.25">
      <c r="A9" s="33">
        <v>1</v>
      </c>
      <c r="B9" s="140"/>
      <c r="C9" s="140"/>
      <c r="D9" s="140"/>
      <c r="E9" s="140"/>
      <c r="F9" s="141"/>
      <c r="G9" s="141">
        <v>0</v>
      </c>
      <c r="H9" s="141">
        <v>0</v>
      </c>
      <c r="I9" s="141">
        <v>0</v>
      </c>
      <c r="J9" s="141">
        <v>0</v>
      </c>
      <c r="K9" s="141">
        <v>0</v>
      </c>
      <c r="L9" s="141">
        <v>0</v>
      </c>
      <c r="M9" s="141">
        <v>0</v>
      </c>
      <c r="N9" s="37"/>
    </row>
    <row r="10" spans="1:16" s="33" customFormat="1" x14ac:dyDescent="0.25">
      <c r="A10" s="33">
        <f>A9+1</f>
        <v>2</v>
      </c>
      <c r="B10" s="140"/>
      <c r="C10" s="140"/>
      <c r="D10" s="140"/>
      <c r="E10" s="140"/>
      <c r="F10" s="141">
        <v>0</v>
      </c>
      <c r="G10" s="141">
        <v>0</v>
      </c>
      <c r="H10" s="141">
        <v>0</v>
      </c>
      <c r="I10" s="141">
        <v>0</v>
      </c>
      <c r="J10" s="141">
        <v>0</v>
      </c>
      <c r="K10" s="141">
        <v>0</v>
      </c>
      <c r="L10" s="141">
        <v>0</v>
      </c>
      <c r="M10" s="141">
        <v>0</v>
      </c>
      <c r="N10" s="37"/>
    </row>
    <row r="11" spans="1:16" s="33" customFormat="1" x14ac:dyDescent="0.25">
      <c r="A11" s="33">
        <f t="shared" ref="A11:A53" si="0">A10+1</f>
        <v>3</v>
      </c>
      <c r="B11" s="140"/>
      <c r="C11" s="140"/>
      <c r="D11" s="140"/>
      <c r="E11" s="140"/>
      <c r="F11" s="141">
        <v>0</v>
      </c>
      <c r="G11" s="141">
        <v>0</v>
      </c>
      <c r="H11" s="141">
        <v>0</v>
      </c>
      <c r="I11" s="141">
        <v>0</v>
      </c>
      <c r="J11" s="141">
        <v>0</v>
      </c>
      <c r="K11" s="141">
        <v>0</v>
      </c>
      <c r="L11" s="141">
        <v>0</v>
      </c>
      <c r="M11" s="141">
        <v>0</v>
      </c>
      <c r="N11" s="37"/>
    </row>
    <row r="12" spans="1:16" s="33" customFormat="1" x14ac:dyDescent="0.25">
      <c r="A12" s="33">
        <f t="shared" si="0"/>
        <v>4</v>
      </c>
      <c r="B12" s="140"/>
      <c r="C12" s="140"/>
      <c r="D12" s="140"/>
      <c r="E12" s="140"/>
      <c r="F12" s="141">
        <v>0</v>
      </c>
      <c r="G12" s="141">
        <v>0</v>
      </c>
      <c r="H12" s="141">
        <v>0</v>
      </c>
      <c r="I12" s="141">
        <v>0</v>
      </c>
      <c r="J12" s="141">
        <v>0</v>
      </c>
      <c r="K12" s="141">
        <v>0</v>
      </c>
      <c r="L12" s="141">
        <v>0</v>
      </c>
      <c r="M12" s="141">
        <v>0</v>
      </c>
      <c r="N12" s="37"/>
    </row>
    <row r="13" spans="1:16" s="33" customFormat="1" x14ac:dyDescent="0.25">
      <c r="A13" s="33">
        <f t="shared" si="0"/>
        <v>5</v>
      </c>
      <c r="B13" s="140"/>
      <c r="C13" s="140"/>
      <c r="D13" s="140"/>
      <c r="E13" s="140"/>
      <c r="F13" s="141">
        <v>0</v>
      </c>
      <c r="G13" s="141">
        <v>0</v>
      </c>
      <c r="H13" s="141">
        <v>0</v>
      </c>
      <c r="I13" s="141">
        <v>0</v>
      </c>
      <c r="J13" s="141">
        <v>0</v>
      </c>
      <c r="K13" s="141">
        <v>0</v>
      </c>
      <c r="L13" s="141">
        <v>0</v>
      </c>
      <c r="M13" s="141">
        <v>0</v>
      </c>
      <c r="N13" s="37"/>
    </row>
    <row r="14" spans="1:16" s="33" customFormat="1" x14ac:dyDescent="0.25">
      <c r="A14" s="33">
        <f t="shared" si="0"/>
        <v>6</v>
      </c>
      <c r="B14" s="140"/>
      <c r="C14" s="140"/>
      <c r="D14" s="140"/>
      <c r="E14" s="140"/>
      <c r="F14" s="141">
        <v>0</v>
      </c>
      <c r="G14" s="141">
        <v>0</v>
      </c>
      <c r="H14" s="141">
        <v>0</v>
      </c>
      <c r="I14" s="141">
        <v>0</v>
      </c>
      <c r="J14" s="141">
        <v>0</v>
      </c>
      <c r="K14" s="141">
        <v>0</v>
      </c>
      <c r="L14" s="141">
        <v>0</v>
      </c>
      <c r="M14" s="141">
        <v>0</v>
      </c>
      <c r="N14" s="37"/>
    </row>
    <row r="15" spans="1:16" s="33" customFormat="1" x14ac:dyDescent="0.25">
      <c r="A15" s="33">
        <f t="shared" si="0"/>
        <v>7</v>
      </c>
      <c r="B15" s="140"/>
      <c r="C15" s="140"/>
      <c r="D15" s="140"/>
      <c r="E15" s="140"/>
      <c r="F15" s="141">
        <v>0</v>
      </c>
      <c r="G15" s="141">
        <v>0</v>
      </c>
      <c r="H15" s="141">
        <v>0</v>
      </c>
      <c r="I15" s="141">
        <v>0</v>
      </c>
      <c r="J15" s="141">
        <v>0</v>
      </c>
      <c r="K15" s="141">
        <v>0</v>
      </c>
      <c r="L15" s="141">
        <v>0</v>
      </c>
      <c r="M15" s="141">
        <v>0</v>
      </c>
      <c r="N15" s="37"/>
    </row>
    <row r="16" spans="1:16" x14ac:dyDescent="0.25">
      <c r="A16" s="33">
        <f t="shared" si="0"/>
        <v>8</v>
      </c>
      <c r="B16" s="142"/>
      <c r="C16" s="142"/>
      <c r="D16" s="142"/>
      <c r="E16" s="142"/>
      <c r="F16" s="141">
        <v>0</v>
      </c>
      <c r="G16" s="141">
        <v>0</v>
      </c>
      <c r="H16" s="141">
        <v>0</v>
      </c>
      <c r="I16" s="141">
        <v>0</v>
      </c>
      <c r="J16" s="141">
        <v>0</v>
      </c>
      <c r="K16" s="141">
        <v>0</v>
      </c>
      <c r="L16" s="141">
        <v>0</v>
      </c>
      <c r="M16" s="141">
        <v>0</v>
      </c>
      <c r="N16" s="39"/>
    </row>
    <row r="17" spans="1:13" x14ac:dyDescent="0.25">
      <c r="A17" s="33">
        <f t="shared" si="0"/>
        <v>9</v>
      </c>
      <c r="B17" s="142"/>
      <c r="C17" s="142"/>
      <c r="D17" s="142"/>
      <c r="E17" s="142"/>
      <c r="F17" s="141">
        <v>0</v>
      </c>
      <c r="G17" s="141">
        <v>0</v>
      </c>
      <c r="H17" s="141">
        <v>0</v>
      </c>
      <c r="I17" s="141">
        <v>0</v>
      </c>
      <c r="J17" s="141">
        <v>0</v>
      </c>
      <c r="K17" s="141">
        <v>0</v>
      </c>
      <c r="L17" s="141">
        <v>0</v>
      </c>
      <c r="M17" s="141">
        <v>0</v>
      </c>
    </row>
    <row r="18" spans="1:13" x14ac:dyDescent="0.25">
      <c r="A18" s="33">
        <f t="shared" si="0"/>
        <v>10</v>
      </c>
      <c r="B18" s="142"/>
      <c r="C18" s="142"/>
      <c r="D18" s="142"/>
      <c r="E18" s="142"/>
      <c r="F18" s="141">
        <v>0</v>
      </c>
      <c r="G18" s="141">
        <v>0</v>
      </c>
      <c r="H18" s="141">
        <v>0</v>
      </c>
      <c r="I18" s="141">
        <v>0</v>
      </c>
      <c r="J18" s="141">
        <v>0</v>
      </c>
      <c r="K18" s="141">
        <v>0</v>
      </c>
      <c r="L18" s="141">
        <v>0</v>
      </c>
      <c r="M18" s="141">
        <v>0</v>
      </c>
    </row>
    <row r="19" spans="1:13" ht="15.75" thickBot="1" x14ac:dyDescent="0.3">
      <c r="A19" s="33">
        <f t="shared" si="0"/>
        <v>11</v>
      </c>
      <c r="B19" s="143"/>
      <c r="C19" s="143"/>
      <c r="D19" s="143"/>
      <c r="E19" s="143"/>
      <c r="F19" s="144">
        <f>SUM(F8:F18)</f>
        <v>0</v>
      </c>
      <c r="G19" s="144">
        <f t="shared" ref="G19:M19" si="1">SUM(G8:G18)</f>
        <v>0</v>
      </c>
      <c r="H19" s="144">
        <f t="shared" si="1"/>
        <v>0</v>
      </c>
      <c r="I19" s="144">
        <f t="shared" si="1"/>
        <v>0</v>
      </c>
      <c r="J19" s="144">
        <f t="shared" si="1"/>
        <v>0</v>
      </c>
      <c r="K19" s="144">
        <f t="shared" si="1"/>
        <v>0</v>
      </c>
      <c r="L19" s="144">
        <f t="shared" si="1"/>
        <v>0</v>
      </c>
      <c r="M19" s="144">
        <f t="shared" si="1"/>
        <v>0</v>
      </c>
    </row>
    <row r="20" spans="1:13" ht="15.75" thickTop="1" x14ac:dyDescent="0.25">
      <c r="A20" s="33">
        <f t="shared" si="0"/>
        <v>12</v>
      </c>
      <c r="B20" s="26" t="s">
        <v>262</v>
      </c>
    </row>
    <row r="21" spans="1:13" x14ac:dyDescent="0.25">
      <c r="A21" s="33">
        <f t="shared" si="0"/>
        <v>13</v>
      </c>
      <c r="B21" s="26" t="s">
        <v>263</v>
      </c>
    </row>
    <row r="22" spans="1:13" x14ac:dyDescent="0.25">
      <c r="A22" s="33">
        <f t="shared" si="0"/>
        <v>14</v>
      </c>
    </row>
    <row r="23" spans="1:13" x14ac:dyDescent="0.25">
      <c r="A23" s="33">
        <f t="shared" si="0"/>
        <v>15</v>
      </c>
      <c r="B23" s="40"/>
    </row>
    <row r="24" spans="1:13" x14ac:dyDescent="0.25">
      <c r="A24" s="33">
        <f t="shared" si="0"/>
        <v>16</v>
      </c>
    </row>
    <row r="25" spans="1:13" x14ac:dyDescent="0.25">
      <c r="A25" s="33">
        <f t="shared" si="0"/>
        <v>17</v>
      </c>
    </row>
    <row r="26" spans="1:13" x14ac:dyDescent="0.25">
      <c r="A26" s="33">
        <f t="shared" si="0"/>
        <v>18</v>
      </c>
    </row>
    <row r="27" spans="1:13" x14ac:dyDescent="0.25">
      <c r="A27" s="33">
        <f t="shared" si="0"/>
        <v>19</v>
      </c>
    </row>
    <row r="28" spans="1:13" x14ac:dyDescent="0.25">
      <c r="A28" s="33">
        <f t="shared" si="0"/>
        <v>20</v>
      </c>
      <c r="B28" s="40"/>
    </row>
    <row r="29" spans="1:13" ht="15.75" x14ac:dyDescent="0.25">
      <c r="A29" s="33">
        <f t="shared" si="0"/>
        <v>21</v>
      </c>
      <c r="B29" s="41"/>
    </row>
    <row r="30" spans="1:13" ht="15.75" x14ac:dyDescent="0.25">
      <c r="A30" s="33">
        <f t="shared" si="0"/>
        <v>22</v>
      </c>
      <c r="B30" s="41"/>
    </row>
    <row r="31" spans="1:13" x14ac:dyDescent="0.25">
      <c r="A31" s="33">
        <f t="shared" si="0"/>
        <v>23</v>
      </c>
    </row>
    <row r="32" spans="1:13" x14ac:dyDescent="0.25">
      <c r="A32" s="33">
        <f t="shared" si="0"/>
        <v>24</v>
      </c>
    </row>
    <row r="33" spans="1:1" x14ac:dyDescent="0.25">
      <c r="A33" s="33">
        <f t="shared" si="0"/>
        <v>25</v>
      </c>
    </row>
    <row r="34" spans="1:1" x14ac:dyDescent="0.25">
      <c r="A34" s="33">
        <f t="shared" si="0"/>
        <v>26</v>
      </c>
    </row>
    <row r="35" spans="1:1" x14ac:dyDescent="0.25">
      <c r="A35" s="33">
        <f t="shared" si="0"/>
        <v>27</v>
      </c>
    </row>
    <row r="36" spans="1:1" x14ac:dyDescent="0.25">
      <c r="A36" s="33">
        <f t="shared" si="0"/>
        <v>28</v>
      </c>
    </row>
    <row r="37" spans="1:1" x14ac:dyDescent="0.25">
      <c r="A37" s="33">
        <f t="shared" si="0"/>
        <v>29</v>
      </c>
    </row>
    <row r="38" spans="1:1" x14ac:dyDescent="0.25">
      <c r="A38" s="33">
        <f t="shared" si="0"/>
        <v>30</v>
      </c>
    </row>
    <row r="39" spans="1:1" x14ac:dyDescent="0.25">
      <c r="A39" s="33">
        <f t="shared" si="0"/>
        <v>31</v>
      </c>
    </row>
    <row r="40" spans="1:1" x14ac:dyDescent="0.25">
      <c r="A40" s="33">
        <f t="shared" si="0"/>
        <v>32</v>
      </c>
    </row>
    <row r="41" spans="1:1" x14ac:dyDescent="0.25">
      <c r="A41" s="33">
        <f t="shared" si="0"/>
        <v>33</v>
      </c>
    </row>
    <row r="42" spans="1:1" x14ac:dyDescent="0.25">
      <c r="A42" s="33">
        <f t="shared" si="0"/>
        <v>34</v>
      </c>
    </row>
    <row r="43" spans="1:1" x14ac:dyDescent="0.25">
      <c r="A43" s="33">
        <f t="shared" si="0"/>
        <v>35</v>
      </c>
    </row>
    <row r="44" spans="1:1" x14ac:dyDescent="0.25">
      <c r="A44" s="33">
        <f t="shared" si="0"/>
        <v>36</v>
      </c>
    </row>
    <row r="45" spans="1:1" x14ac:dyDescent="0.25">
      <c r="A45" s="33">
        <f t="shared" si="0"/>
        <v>37</v>
      </c>
    </row>
    <row r="46" spans="1:1" x14ac:dyDescent="0.25">
      <c r="A46" s="33">
        <f t="shared" si="0"/>
        <v>38</v>
      </c>
    </row>
    <row r="47" spans="1:1" x14ac:dyDescent="0.25">
      <c r="A47" s="33">
        <f t="shared" si="0"/>
        <v>39</v>
      </c>
    </row>
    <row r="48" spans="1:1" x14ac:dyDescent="0.25">
      <c r="A48" s="33">
        <f t="shared" si="0"/>
        <v>40</v>
      </c>
    </row>
    <row r="49" spans="1:16" x14ac:dyDescent="0.25">
      <c r="A49" s="33">
        <f t="shared" si="0"/>
        <v>41</v>
      </c>
    </row>
    <row r="50" spans="1:16" x14ac:dyDescent="0.25">
      <c r="A50" s="33">
        <f t="shared" si="0"/>
        <v>42</v>
      </c>
    </row>
    <row r="51" spans="1:16" x14ac:dyDescent="0.25">
      <c r="A51" s="33">
        <f t="shared" si="0"/>
        <v>43</v>
      </c>
    </row>
    <row r="52" spans="1:16" x14ac:dyDescent="0.25">
      <c r="A52" s="33">
        <f t="shared" si="0"/>
        <v>44</v>
      </c>
    </row>
    <row r="53" spans="1:16" x14ac:dyDescent="0.25">
      <c r="A53" s="33">
        <f t="shared" si="0"/>
        <v>45</v>
      </c>
      <c r="B53" s="27"/>
      <c r="C53" s="27"/>
      <c r="D53" s="27"/>
      <c r="P53" s="28"/>
    </row>
    <row r="54" spans="1:16" ht="39.75" customHeight="1" x14ac:dyDescent="0.3">
      <c r="B54" s="10" t="s">
        <v>52</v>
      </c>
      <c r="C54" s="190">
        <f>'Cover Sheet'!B23</f>
        <v>0</v>
      </c>
      <c r="D54" s="27"/>
      <c r="E54" s="27"/>
      <c r="M54" s="193" t="s">
        <v>264</v>
      </c>
      <c r="O54" s="28"/>
    </row>
    <row r="55" spans="1:16" ht="20.25" x14ac:dyDescent="0.3">
      <c r="B55" s="10" t="s">
        <v>46</v>
      </c>
      <c r="C55" s="191">
        <f>'Cover Sheet'!E31</f>
        <v>0</v>
      </c>
      <c r="D55" s="27"/>
      <c r="E55" s="27"/>
      <c r="M55" s="192"/>
    </row>
    <row r="56" spans="1:16" ht="18.75" x14ac:dyDescent="0.3">
      <c r="C56" s="32"/>
      <c r="D56" s="32"/>
      <c r="E56" s="32"/>
      <c r="F56" s="32"/>
      <c r="G56" s="32"/>
      <c r="H56" s="32"/>
      <c r="I56" s="32"/>
      <c r="J56" s="32"/>
      <c r="K56" s="32"/>
      <c r="L56" s="32"/>
      <c r="M56" s="32"/>
    </row>
    <row r="57" spans="1:16" ht="16.5" thickBot="1" x14ac:dyDescent="0.3">
      <c r="A57" s="167" t="s">
        <v>265</v>
      </c>
      <c r="D57" s="40"/>
      <c r="E57" s="40"/>
    </row>
    <row r="58" spans="1:16" s="33" customFormat="1" ht="60.75" thickBot="1" x14ac:dyDescent="0.3">
      <c r="A58" s="34" t="s">
        <v>108</v>
      </c>
      <c r="B58" s="35" t="s">
        <v>266</v>
      </c>
      <c r="C58" s="35" t="s">
        <v>245</v>
      </c>
      <c r="D58" s="35" t="s">
        <v>246</v>
      </c>
      <c r="E58" s="35" t="s">
        <v>247</v>
      </c>
      <c r="F58" s="35" t="s">
        <v>248</v>
      </c>
      <c r="G58" s="35" t="s">
        <v>249</v>
      </c>
      <c r="H58" s="35" t="s">
        <v>250</v>
      </c>
      <c r="I58" s="35" t="s">
        <v>251</v>
      </c>
      <c r="J58" s="35" t="s">
        <v>252</v>
      </c>
      <c r="K58" s="35" t="s">
        <v>253</v>
      </c>
      <c r="L58" s="35" t="s">
        <v>254</v>
      </c>
      <c r="M58" s="36" t="s">
        <v>255</v>
      </c>
    </row>
    <row r="59" spans="1:16" s="33" customFormat="1" x14ac:dyDescent="0.25">
      <c r="A59" s="37"/>
      <c r="B59" s="37" t="s">
        <v>117</v>
      </c>
      <c r="C59" s="37" t="s">
        <v>118</v>
      </c>
      <c r="D59" s="38" t="s">
        <v>183</v>
      </c>
      <c r="E59" s="37" t="s">
        <v>120</v>
      </c>
      <c r="F59" s="37" t="s">
        <v>184</v>
      </c>
      <c r="G59" s="33" t="s">
        <v>122</v>
      </c>
      <c r="H59" s="37" t="s">
        <v>256</v>
      </c>
      <c r="I59" s="37" t="s">
        <v>257</v>
      </c>
      <c r="J59" s="33" t="s">
        <v>258</v>
      </c>
      <c r="K59" s="37" t="s">
        <v>259</v>
      </c>
      <c r="L59" s="33" t="s">
        <v>260</v>
      </c>
      <c r="M59" s="33" t="s">
        <v>261</v>
      </c>
    </row>
    <row r="60" spans="1:16" s="33" customFormat="1" x14ac:dyDescent="0.25">
      <c r="A60" s="33">
        <v>1</v>
      </c>
      <c r="B60" s="114" t="s">
        <v>267</v>
      </c>
      <c r="C60" s="115"/>
      <c r="D60" s="116"/>
      <c r="E60" s="115"/>
      <c r="F60" s="115"/>
      <c r="G60" s="117"/>
      <c r="H60" s="115"/>
      <c r="I60" s="115"/>
      <c r="J60" s="117"/>
      <c r="K60" s="115"/>
      <c r="L60" s="117"/>
      <c r="M60" s="117"/>
    </row>
    <row r="61" spans="1:16" x14ac:dyDescent="0.25">
      <c r="A61" s="33">
        <f t="shared" ref="A61:A95" si="2">A60+1</f>
        <v>2</v>
      </c>
      <c r="B61" s="113" t="s">
        <v>268</v>
      </c>
      <c r="C61" s="113" t="s">
        <v>269</v>
      </c>
      <c r="D61" s="113" t="s">
        <v>270</v>
      </c>
      <c r="E61" s="117" t="s">
        <v>271</v>
      </c>
      <c r="F61" s="136">
        <v>300000</v>
      </c>
      <c r="G61" s="136">
        <v>0</v>
      </c>
      <c r="H61" s="136">
        <f>F61+G61</f>
        <v>300000</v>
      </c>
      <c r="I61" s="136">
        <f>H61*0.4</f>
        <v>120000</v>
      </c>
      <c r="J61" s="136">
        <f>I61*0.2*0.1</f>
        <v>2400</v>
      </c>
      <c r="K61" s="136">
        <f>I61*0.2*0.9</f>
        <v>21600</v>
      </c>
      <c r="L61" s="136">
        <f>K61*0.7</f>
        <v>15119.999999999998</v>
      </c>
      <c r="M61" s="136">
        <f>K61*0.3</f>
        <v>6480</v>
      </c>
    </row>
    <row r="62" spans="1:16" x14ac:dyDescent="0.25">
      <c r="A62" s="33">
        <f t="shared" si="2"/>
        <v>3</v>
      </c>
      <c r="B62" s="113"/>
      <c r="C62" s="113"/>
      <c r="D62" s="113"/>
      <c r="E62" s="117"/>
      <c r="F62" s="136"/>
      <c r="G62" s="136"/>
      <c r="H62" s="136"/>
      <c r="I62" s="137" t="s">
        <v>272</v>
      </c>
      <c r="J62" s="137" t="s">
        <v>273</v>
      </c>
      <c r="K62" s="137" t="s">
        <v>274</v>
      </c>
      <c r="L62" s="137" t="s">
        <v>275</v>
      </c>
      <c r="M62" s="137" t="s">
        <v>276</v>
      </c>
    </row>
    <row r="63" spans="1:16" x14ac:dyDescent="0.25">
      <c r="A63" s="33">
        <f t="shared" si="2"/>
        <v>4</v>
      </c>
      <c r="B63" s="113"/>
      <c r="C63" s="113"/>
      <c r="D63" s="113"/>
      <c r="E63" s="117"/>
      <c r="F63" s="136"/>
      <c r="G63" s="136"/>
      <c r="H63" s="136"/>
      <c r="I63" s="136"/>
      <c r="J63" s="136"/>
      <c r="K63" s="136"/>
      <c r="L63" s="136"/>
      <c r="M63" s="136"/>
    </row>
    <row r="64" spans="1:16" x14ac:dyDescent="0.25">
      <c r="A64" s="33">
        <f t="shared" si="2"/>
        <v>5</v>
      </c>
      <c r="B64" s="113" t="s">
        <v>277</v>
      </c>
      <c r="C64" s="113" t="s">
        <v>278</v>
      </c>
      <c r="D64" s="113" t="s">
        <v>279</v>
      </c>
      <c r="E64" s="117" t="s">
        <v>271</v>
      </c>
      <c r="F64" s="136">
        <v>200000</v>
      </c>
      <c r="G64" s="136">
        <v>10000</v>
      </c>
      <c r="H64" s="136">
        <f>F64+G64</f>
        <v>210000</v>
      </c>
      <c r="I64" s="136">
        <f>H64*1</f>
        <v>210000</v>
      </c>
      <c r="J64" s="136">
        <f>I64*0.2*0.1</f>
        <v>4200</v>
      </c>
      <c r="K64" s="136">
        <f>I64*0.2*0.9</f>
        <v>37800</v>
      </c>
      <c r="L64" s="136">
        <f>K64*0.7</f>
        <v>26460</v>
      </c>
      <c r="M64" s="136">
        <f>K64*0.3</f>
        <v>11340</v>
      </c>
    </row>
    <row r="65" spans="1:13" x14ac:dyDescent="0.25">
      <c r="A65" s="33">
        <f t="shared" si="2"/>
        <v>6</v>
      </c>
      <c r="B65" s="113"/>
      <c r="C65" s="113"/>
      <c r="D65" s="113"/>
      <c r="E65" s="113"/>
      <c r="F65" s="113"/>
      <c r="G65" s="113"/>
      <c r="H65" s="113"/>
      <c r="I65" s="137" t="s">
        <v>280</v>
      </c>
      <c r="J65" s="137" t="s">
        <v>273</v>
      </c>
      <c r="K65" s="137" t="s">
        <v>274</v>
      </c>
      <c r="L65" s="137" t="s">
        <v>275</v>
      </c>
      <c r="M65" s="137" t="s">
        <v>276</v>
      </c>
    </row>
    <row r="66" spans="1:13" ht="15.75" thickBot="1" x14ac:dyDescent="0.3">
      <c r="A66" s="33">
        <f t="shared" si="2"/>
        <v>7</v>
      </c>
      <c r="B66" s="113"/>
      <c r="C66" s="113"/>
      <c r="D66" s="113"/>
      <c r="E66" s="113"/>
      <c r="F66" s="138">
        <f t="shared" ref="F66:M66" si="3">SUM(F61:F65)</f>
        <v>500000</v>
      </c>
      <c r="G66" s="138">
        <f t="shared" si="3"/>
        <v>10000</v>
      </c>
      <c r="H66" s="138">
        <f t="shared" si="3"/>
        <v>510000</v>
      </c>
      <c r="I66" s="138">
        <f t="shared" si="3"/>
        <v>330000</v>
      </c>
      <c r="J66" s="138">
        <f t="shared" si="3"/>
        <v>6600</v>
      </c>
      <c r="K66" s="138">
        <f t="shared" si="3"/>
        <v>59400</v>
      </c>
      <c r="L66" s="138">
        <f t="shared" si="3"/>
        <v>41580</v>
      </c>
      <c r="M66" s="138">
        <f t="shared" si="3"/>
        <v>17820</v>
      </c>
    </row>
    <row r="67" spans="1:13" ht="15.75" thickTop="1" x14ac:dyDescent="0.25">
      <c r="A67" s="33">
        <f t="shared" si="2"/>
        <v>8</v>
      </c>
      <c r="B67" s="113"/>
      <c r="C67" s="113"/>
      <c r="D67" s="113"/>
      <c r="E67" s="113"/>
      <c r="F67" s="113"/>
      <c r="G67" s="113"/>
      <c r="H67" s="113"/>
      <c r="I67" s="113"/>
      <c r="J67" s="113"/>
      <c r="K67" s="113"/>
      <c r="L67" s="113"/>
      <c r="M67" s="113"/>
    </row>
    <row r="68" spans="1:13" x14ac:dyDescent="0.25">
      <c r="A68" s="33">
        <f t="shared" si="2"/>
        <v>9</v>
      </c>
      <c r="B68" s="114" t="s">
        <v>281</v>
      </c>
      <c r="C68" s="113"/>
      <c r="D68" s="114"/>
      <c r="E68" s="114"/>
      <c r="F68" s="113"/>
      <c r="G68" s="113"/>
      <c r="H68" s="113"/>
      <c r="I68" s="113"/>
      <c r="J68" s="113"/>
      <c r="K68" s="113"/>
      <c r="L68" s="113"/>
      <c r="M68" s="113"/>
    </row>
    <row r="69" spans="1:13" x14ac:dyDescent="0.25">
      <c r="A69" s="33">
        <f t="shared" si="2"/>
        <v>10</v>
      </c>
      <c r="B69" s="113" t="s">
        <v>268</v>
      </c>
      <c r="C69" s="113" t="s">
        <v>269</v>
      </c>
      <c r="D69" s="113" t="s">
        <v>270</v>
      </c>
      <c r="E69" s="117" t="s">
        <v>271</v>
      </c>
      <c r="F69" s="136">
        <v>300000</v>
      </c>
      <c r="G69" s="136">
        <v>0</v>
      </c>
      <c r="H69" s="136">
        <f>F69+G69</f>
        <v>300000</v>
      </c>
      <c r="I69" s="136">
        <f>H69*0.4</f>
        <v>120000</v>
      </c>
      <c r="J69" s="136">
        <f>I69*0.2*0.1</f>
        <v>2400</v>
      </c>
      <c r="K69" s="136">
        <f>I69*0.2*0.9</f>
        <v>21600</v>
      </c>
      <c r="L69" s="136">
        <f>K69*0.7</f>
        <v>15119.999999999998</v>
      </c>
      <c r="M69" s="136">
        <f>K69*0.3</f>
        <v>6480</v>
      </c>
    </row>
    <row r="70" spans="1:13" x14ac:dyDescent="0.25">
      <c r="A70" s="33">
        <f t="shared" si="2"/>
        <v>11</v>
      </c>
      <c r="B70" s="113"/>
      <c r="C70" s="113"/>
      <c r="D70" s="113"/>
      <c r="E70" s="117"/>
      <c r="F70" s="136"/>
      <c r="G70" s="136"/>
      <c r="H70" s="136"/>
      <c r="I70" s="137" t="s">
        <v>272</v>
      </c>
      <c r="J70" s="137" t="s">
        <v>273</v>
      </c>
      <c r="K70" s="137" t="s">
        <v>274</v>
      </c>
      <c r="L70" s="137" t="s">
        <v>275</v>
      </c>
      <c r="M70" s="137" t="s">
        <v>276</v>
      </c>
    </row>
    <row r="71" spans="1:13" x14ac:dyDescent="0.25">
      <c r="A71" s="33">
        <f t="shared" si="2"/>
        <v>12</v>
      </c>
      <c r="B71" s="113"/>
      <c r="C71" s="113"/>
      <c r="D71" s="113"/>
      <c r="E71" s="117"/>
      <c r="F71" s="136"/>
      <c r="G71" s="136"/>
      <c r="H71" s="136"/>
      <c r="I71" s="136"/>
      <c r="J71" s="136"/>
      <c r="K71" s="136"/>
      <c r="L71" s="136"/>
      <c r="M71" s="136"/>
    </row>
    <row r="72" spans="1:13" x14ac:dyDescent="0.25">
      <c r="A72" s="33">
        <f t="shared" si="2"/>
        <v>13</v>
      </c>
      <c r="B72" s="113" t="s">
        <v>277</v>
      </c>
      <c r="C72" s="113" t="s">
        <v>278</v>
      </c>
      <c r="D72" s="113" t="s">
        <v>270</v>
      </c>
      <c r="E72" s="117" t="s">
        <v>271</v>
      </c>
      <c r="F72" s="136">
        <v>200000</v>
      </c>
      <c r="G72" s="136">
        <v>10000</v>
      </c>
      <c r="H72" s="136">
        <f>F72+G72</f>
        <v>210000</v>
      </c>
      <c r="I72" s="136">
        <f>H72*0.4</f>
        <v>84000</v>
      </c>
      <c r="J72" s="136">
        <f>I72*0.2*0.1</f>
        <v>1680</v>
      </c>
      <c r="K72" s="136">
        <f>I72*0.2*0.9</f>
        <v>15120</v>
      </c>
      <c r="L72" s="136">
        <f>K72*0.7</f>
        <v>10584</v>
      </c>
      <c r="M72" s="136">
        <f>K72*0.3</f>
        <v>4536</v>
      </c>
    </row>
    <row r="73" spans="1:13" x14ac:dyDescent="0.25">
      <c r="A73" s="33">
        <f t="shared" si="2"/>
        <v>14</v>
      </c>
      <c r="B73" s="113"/>
      <c r="C73" s="113"/>
      <c r="D73" s="113"/>
      <c r="E73" s="113"/>
      <c r="F73" s="113"/>
      <c r="G73" s="113"/>
      <c r="H73" s="113"/>
      <c r="I73" s="137" t="s">
        <v>272</v>
      </c>
      <c r="J73" s="137" t="s">
        <v>273</v>
      </c>
      <c r="K73" s="137" t="s">
        <v>274</v>
      </c>
      <c r="L73" s="137" t="s">
        <v>275</v>
      </c>
      <c r="M73" s="137" t="s">
        <v>276</v>
      </c>
    </row>
    <row r="74" spans="1:13" ht="15.75" thickBot="1" x14ac:dyDescent="0.3">
      <c r="A74" s="33">
        <f t="shared" si="2"/>
        <v>15</v>
      </c>
      <c r="B74" s="113"/>
      <c r="C74" s="113"/>
      <c r="D74" s="113"/>
      <c r="E74" s="113"/>
      <c r="F74" s="138">
        <f t="shared" ref="F74:M74" si="4">SUM(F69:F73)</f>
        <v>500000</v>
      </c>
      <c r="G74" s="138">
        <f t="shared" si="4"/>
        <v>10000</v>
      </c>
      <c r="H74" s="138">
        <f t="shared" si="4"/>
        <v>510000</v>
      </c>
      <c r="I74" s="138">
        <f t="shared" si="4"/>
        <v>204000</v>
      </c>
      <c r="J74" s="138">
        <f t="shared" si="4"/>
        <v>4080</v>
      </c>
      <c r="K74" s="138">
        <f t="shared" si="4"/>
        <v>36720</v>
      </c>
      <c r="L74" s="138">
        <f t="shared" si="4"/>
        <v>25704</v>
      </c>
      <c r="M74" s="138">
        <f t="shared" si="4"/>
        <v>11016</v>
      </c>
    </row>
    <row r="75" spans="1:13" ht="15.75" thickTop="1" x14ac:dyDescent="0.25">
      <c r="A75" s="33">
        <f t="shared" si="2"/>
        <v>16</v>
      </c>
      <c r="B75" s="113"/>
      <c r="C75" s="113"/>
      <c r="D75" s="113"/>
      <c r="E75" s="113"/>
      <c r="F75" s="113"/>
      <c r="G75" s="113"/>
      <c r="H75" s="113"/>
      <c r="I75" s="113"/>
      <c r="J75" s="113"/>
      <c r="K75" s="113"/>
      <c r="L75" s="113"/>
      <c r="M75" s="113"/>
    </row>
    <row r="76" spans="1:13" x14ac:dyDescent="0.25">
      <c r="A76" s="33">
        <f t="shared" si="2"/>
        <v>17</v>
      </c>
      <c r="B76" s="114" t="s">
        <v>282</v>
      </c>
      <c r="C76" s="113"/>
      <c r="D76" s="114"/>
      <c r="E76" s="114"/>
      <c r="F76" s="113"/>
      <c r="G76" s="113"/>
      <c r="H76" s="113"/>
      <c r="I76" s="113"/>
      <c r="J76" s="113"/>
      <c r="K76" s="113"/>
      <c r="L76" s="113"/>
      <c r="M76" s="113"/>
    </row>
    <row r="77" spans="1:13" x14ac:dyDescent="0.25">
      <c r="A77" s="33">
        <f t="shared" si="2"/>
        <v>18</v>
      </c>
      <c r="B77" s="113" t="s">
        <v>268</v>
      </c>
      <c r="C77" s="113" t="s">
        <v>283</v>
      </c>
      <c r="D77" s="113" t="s">
        <v>270</v>
      </c>
      <c r="E77" s="117" t="s">
        <v>284</v>
      </c>
      <c r="F77" s="136">
        <v>30000</v>
      </c>
      <c r="G77" s="136">
        <v>0</v>
      </c>
      <c r="H77" s="136">
        <f>F77+G77</f>
        <v>30000</v>
      </c>
      <c r="I77" s="136">
        <f>H77*0.4</f>
        <v>12000</v>
      </c>
      <c r="J77" s="136">
        <f>I77*0.2*0.1</f>
        <v>240</v>
      </c>
      <c r="K77" s="136">
        <f>I77*0.2*0.9</f>
        <v>2160</v>
      </c>
      <c r="L77" s="136">
        <f>K77*0.7</f>
        <v>1512</v>
      </c>
      <c r="M77" s="136">
        <f>K77*0.3</f>
        <v>648</v>
      </c>
    </row>
    <row r="78" spans="1:13" x14ac:dyDescent="0.25">
      <c r="A78" s="33">
        <f t="shared" si="2"/>
        <v>19</v>
      </c>
      <c r="B78" s="113"/>
      <c r="C78" s="113"/>
      <c r="D78" s="113"/>
      <c r="E78" s="117"/>
      <c r="F78" s="136"/>
      <c r="G78" s="136"/>
      <c r="H78" s="136"/>
      <c r="I78" s="137" t="s">
        <v>272</v>
      </c>
      <c r="J78" s="137" t="s">
        <v>273</v>
      </c>
      <c r="K78" s="137" t="s">
        <v>274</v>
      </c>
      <c r="L78" s="137" t="s">
        <v>275</v>
      </c>
      <c r="M78" s="137" t="s">
        <v>276</v>
      </c>
    </row>
    <row r="79" spans="1:13" x14ac:dyDescent="0.25">
      <c r="A79" s="33">
        <f t="shared" si="2"/>
        <v>20</v>
      </c>
      <c r="B79" s="118"/>
      <c r="C79" s="118"/>
      <c r="D79" s="118"/>
      <c r="E79" s="115"/>
      <c r="F79" s="115"/>
      <c r="G79" s="115"/>
      <c r="H79" s="115"/>
      <c r="I79" s="115"/>
      <c r="J79" s="115"/>
      <c r="K79" s="115"/>
      <c r="L79" s="115"/>
      <c r="M79" s="115"/>
    </row>
    <row r="80" spans="1:13" x14ac:dyDescent="0.25">
      <c r="A80" s="33">
        <f t="shared" si="2"/>
        <v>21</v>
      </c>
      <c r="B80" s="113" t="s">
        <v>285</v>
      </c>
      <c r="C80" s="113" t="s">
        <v>283</v>
      </c>
      <c r="D80" s="113" t="s">
        <v>270</v>
      </c>
      <c r="E80" s="117" t="s">
        <v>284</v>
      </c>
      <c r="F80" s="136">
        <v>30000</v>
      </c>
      <c r="G80" s="136">
        <v>0</v>
      </c>
      <c r="H80" s="136">
        <f>F80+G80</f>
        <v>30000</v>
      </c>
      <c r="I80" s="136">
        <f>H80*0.4</f>
        <v>12000</v>
      </c>
      <c r="J80" s="136">
        <f>I80*0.2*0.1</f>
        <v>240</v>
      </c>
      <c r="K80" s="136">
        <f>I80*0.2*0.9</f>
        <v>2160</v>
      </c>
      <c r="L80" s="136">
        <f>K80*0.7</f>
        <v>1512</v>
      </c>
      <c r="M80" s="136">
        <f>K80*0.3</f>
        <v>648</v>
      </c>
    </row>
    <row r="81" spans="1:13" x14ac:dyDescent="0.25">
      <c r="A81" s="33">
        <f t="shared" si="2"/>
        <v>22</v>
      </c>
      <c r="B81" s="113"/>
      <c r="C81" s="113"/>
      <c r="D81" s="113"/>
      <c r="E81" s="117"/>
      <c r="F81" s="136"/>
      <c r="G81" s="136"/>
      <c r="H81" s="136"/>
      <c r="I81" s="137" t="s">
        <v>272</v>
      </c>
      <c r="J81" s="137" t="s">
        <v>273</v>
      </c>
      <c r="K81" s="137" t="s">
        <v>274</v>
      </c>
      <c r="L81" s="137" t="s">
        <v>275</v>
      </c>
      <c r="M81" s="137" t="s">
        <v>276</v>
      </c>
    </row>
    <row r="82" spans="1:13" x14ac:dyDescent="0.25">
      <c r="A82" s="33">
        <f t="shared" si="2"/>
        <v>23</v>
      </c>
      <c r="B82" s="118"/>
      <c r="C82" s="118"/>
      <c r="D82" s="118"/>
      <c r="E82" s="115"/>
      <c r="F82" s="115"/>
      <c r="G82" s="115"/>
      <c r="H82" s="115"/>
      <c r="I82" s="115"/>
      <c r="J82" s="115"/>
      <c r="K82" s="115"/>
      <c r="L82" s="115"/>
      <c r="M82" s="115"/>
    </row>
    <row r="83" spans="1:13" x14ac:dyDescent="0.25">
      <c r="A83" s="33">
        <f t="shared" si="2"/>
        <v>24</v>
      </c>
      <c r="B83" s="113" t="s">
        <v>286</v>
      </c>
      <c r="C83" s="113" t="s">
        <v>283</v>
      </c>
      <c r="D83" s="113" t="s">
        <v>270</v>
      </c>
      <c r="E83" s="117" t="s">
        <v>284</v>
      </c>
      <c r="F83" s="136">
        <v>30000</v>
      </c>
      <c r="G83" s="136">
        <v>0</v>
      </c>
      <c r="H83" s="136">
        <f>F83+G83</f>
        <v>30000</v>
      </c>
      <c r="I83" s="136">
        <f>H83*0.4</f>
        <v>12000</v>
      </c>
      <c r="J83" s="136">
        <f>I83*0.2*0.1</f>
        <v>240</v>
      </c>
      <c r="K83" s="136">
        <f>I83*0.2*0.9</f>
        <v>2160</v>
      </c>
      <c r="L83" s="136">
        <f>K83*0.7</f>
        <v>1512</v>
      </c>
      <c r="M83" s="136">
        <f>K83*0.3</f>
        <v>648</v>
      </c>
    </row>
    <row r="84" spans="1:13" x14ac:dyDescent="0.25">
      <c r="A84" s="33">
        <f t="shared" si="2"/>
        <v>25</v>
      </c>
      <c r="B84" s="113"/>
      <c r="C84" s="113"/>
      <c r="D84" s="113"/>
      <c r="E84" s="117"/>
      <c r="F84" s="136"/>
      <c r="G84" s="136"/>
      <c r="H84" s="136"/>
      <c r="I84" s="137" t="s">
        <v>272</v>
      </c>
      <c r="J84" s="137" t="s">
        <v>273</v>
      </c>
      <c r="K84" s="137" t="s">
        <v>274</v>
      </c>
      <c r="L84" s="137" t="s">
        <v>275</v>
      </c>
      <c r="M84" s="137" t="s">
        <v>276</v>
      </c>
    </row>
    <row r="85" spans="1:13" x14ac:dyDescent="0.25">
      <c r="A85" s="33">
        <f t="shared" si="2"/>
        <v>26</v>
      </c>
      <c r="B85" s="118"/>
      <c r="C85" s="118"/>
      <c r="D85" s="118"/>
      <c r="E85" s="115"/>
      <c r="F85" s="115"/>
      <c r="G85" s="115"/>
      <c r="H85" s="115"/>
      <c r="I85" s="115"/>
      <c r="J85" s="115"/>
      <c r="K85" s="115"/>
      <c r="L85" s="115"/>
      <c r="M85" s="115"/>
    </row>
    <row r="86" spans="1:13" x14ac:dyDescent="0.25">
      <c r="A86" s="33">
        <f t="shared" si="2"/>
        <v>27</v>
      </c>
      <c r="B86" s="113" t="s">
        <v>268</v>
      </c>
      <c r="C86" s="113" t="s">
        <v>269</v>
      </c>
      <c r="D86" s="113" t="s">
        <v>270</v>
      </c>
      <c r="E86" s="117" t="s">
        <v>284</v>
      </c>
      <c r="F86" s="136">
        <v>300000</v>
      </c>
      <c r="G86" s="136">
        <v>0</v>
      </c>
      <c r="H86" s="136">
        <f>F86+G86</f>
        <v>300000</v>
      </c>
      <c r="I86" s="136">
        <f>H86*0.4</f>
        <v>120000</v>
      </c>
      <c r="J86" s="136">
        <f>I86*0.2*0.1</f>
        <v>2400</v>
      </c>
      <c r="K86" s="136">
        <f>I86*0.2*0.9</f>
        <v>21600</v>
      </c>
      <c r="L86" s="136">
        <f>K86*0.7</f>
        <v>15119.999999999998</v>
      </c>
      <c r="M86" s="136">
        <f>K86*0.3</f>
        <v>6480</v>
      </c>
    </row>
    <row r="87" spans="1:13" x14ac:dyDescent="0.25">
      <c r="A87" s="33">
        <f t="shared" si="2"/>
        <v>28</v>
      </c>
      <c r="B87" s="113"/>
      <c r="C87" s="113"/>
      <c r="D87" s="113"/>
      <c r="E87" s="117"/>
      <c r="F87" s="136"/>
      <c r="G87" s="136"/>
      <c r="H87" s="136"/>
      <c r="I87" s="137" t="s">
        <v>272</v>
      </c>
      <c r="J87" s="137" t="s">
        <v>273</v>
      </c>
      <c r="K87" s="137" t="s">
        <v>274</v>
      </c>
      <c r="L87" s="137" t="s">
        <v>275</v>
      </c>
      <c r="M87" s="137" t="s">
        <v>276</v>
      </c>
    </row>
    <row r="88" spans="1:13" x14ac:dyDescent="0.25">
      <c r="A88" s="33">
        <f t="shared" si="2"/>
        <v>29</v>
      </c>
      <c r="B88" s="113"/>
      <c r="C88" s="113"/>
      <c r="D88" s="113"/>
      <c r="E88" s="117"/>
      <c r="F88" s="136"/>
      <c r="G88" s="136"/>
      <c r="H88" s="136"/>
      <c r="I88" s="136"/>
      <c r="J88" s="136"/>
      <c r="K88" s="136"/>
      <c r="L88" s="136"/>
      <c r="M88" s="136"/>
    </row>
    <row r="89" spans="1:13" x14ac:dyDescent="0.25">
      <c r="A89" s="33">
        <f t="shared" si="2"/>
        <v>30</v>
      </c>
      <c r="B89" s="113" t="s">
        <v>285</v>
      </c>
      <c r="C89" s="113" t="s">
        <v>287</v>
      </c>
      <c r="D89" s="113" t="s">
        <v>288</v>
      </c>
      <c r="E89" s="117" t="s">
        <v>284</v>
      </c>
      <c r="F89" s="136">
        <v>200000</v>
      </c>
      <c r="G89" s="136"/>
      <c r="H89" s="136">
        <f>F89+G89</f>
        <v>200000</v>
      </c>
      <c r="I89" s="136">
        <f>H89*0.3</f>
        <v>60000</v>
      </c>
      <c r="J89" s="136">
        <f>I89*0.2*0.1</f>
        <v>1200</v>
      </c>
      <c r="K89" s="136">
        <f>I89*0.2*0.9</f>
        <v>10800</v>
      </c>
      <c r="L89" s="136">
        <f>K89*0.7</f>
        <v>7559.9999999999991</v>
      </c>
      <c r="M89" s="136">
        <f>K89*0.3</f>
        <v>3240</v>
      </c>
    </row>
    <row r="90" spans="1:13" x14ac:dyDescent="0.25">
      <c r="A90" s="33">
        <f t="shared" si="2"/>
        <v>31</v>
      </c>
      <c r="B90" s="113"/>
      <c r="C90" s="113"/>
      <c r="D90" s="113"/>
      <c r="E90" s="113"/>
      <c r="F90" s="113"/>
      <c r="G90" s="113"/>
      <c r="H90" s="113"/>
      <c r="I90" s="137" t="s">
        <v>289</v>
      </c>
      <c r="J90" s="137" t="s">
        <v>273</v>
      </c>
      <c r="K90" s="137" t="s">
        <v>274</v>
      </c>
      <c r="L90" s="137" t="s">
        <v>275</v>
      </c>
      <c r="M90" s="137" t="s">
        <v>276</v>
      </c>
    </row>
    <row r="91" spans="1:13" x14ac:dyDescent="0.25">
      <c r="A91" s="33">
        <f t="shared" si="2"/>
        <v>32</v>
      </c>
      <c r="B91" s="113"/>
      <c r="C91" s="113"/>
      <c r="D91" s="113"/>
      <c r="E91" s="113"/>
      <c r="F91" s="113"/>
      <c r="G91" s="113"/>
      <c r="H91" s="113"/>
      <c r="I91" s="113"/>
      <c r="J91" s="113"/>
      <c r="K91" s="113"/>
      <c r="L91" s="113"/>
      <c r="M91" s="113"/>
    </row>
    <row r="92" spans="1:13" x14ac:dyDescent="0.25">
      <c r="A92" s="33">
        <f t="shared" si="2"/>
        <v>33</v>
      </c>
      <c r="B92" s="113" t="s">
        <v>290</v>
      </c>
      <c r="C92" s="113" t="s">
        <v>291</v>
      </c>
      <c r="D92" s="113" t="s">
        <v>279</v>
      </c>
      <c r="E92" s="117" t="s">
        <v>284</v>
      </c>
      <c r="F92" s="136">
        <v>100000</v>
      </c>
      <c r="G92" s="136">
        <v>0</v>
      </c>
      <c r="H92" s="136">
        <f>F92+G92</f>
        <v>100000</v>
      </c>
      <c r="I92" s="136">
        <f>H92*1</f>
        <v>100000</v>
      </c>
      <c r="J92" s="136">
        <f>I92*0.2*0.1</f>
        <v>2000</v>
      </c>
      <c r="K92" s="136">
        <f>I92*0.2*0.9</f>
        <v>18000</v>
      </c>
      <c r="L92" s="136">
        <f>K92*0.7</f>
        <v>12600</v>
      </c>
      <c r="M92" s="136">
        <f>K92*0.3</f>
        <v>5400</v>
      </c>
    </row>
    <row r="93" spans="1:13" x14ac:dyDescent="0.25">
      <c r="A93" s="33">
        <f t="shared" si="2"/>
        <v>34</v>
      </c>
      <c r="B93" s="113"/>
      <c r="C93" s="113"/>
      <c r="D93" s="113"/>
      <c r="E93" s="113"/>
      <c r="F93" s="113"/>
      <c r="G93" s="113"/>
      <c r="H93" s="113"/>
      <c r="I93" s="137" t="s">
        <v>280</v>
      </c>
      <c r="J93" s="137" t="s">
        <v>273</v>
      </c>
      <c r="K93" s="137" t="s">
        <v>274</v>
      </c>
      <c r="L93" s="137" t="s">
        <v>275</v>
      </c>
      <c r="M93" s="137" t="s">
        <v>276</v>
      </c>
    </row>
    <row r="94" spans="1:13" ht="15.75" thickBot="1" x14ac:dyDescent="0.3">
      <c r="A94" s="33">
        <f t="shared" si="2"/>
        <v>35</v>
      </c>
      <c r="B94" s="113"/>
      <c r="C94" s="113"/>
      <c r="D94" s="113"/>
      <c r="E94" s="113"/>
      <c r="F94" s="138">
        <f t="shared" ref="F94:M94" si="5">SUM(F77:F93)</f>
        <v>690000</v>
      </c>
      <c r="G94" s="138">
        <f t="shared" si="5"/>
        <v>0</v>
      </c>
      <c r="H94" s="138">
        <f t="shared" si="5"/>
        <v>690000</v>
      </c>
      <c r="I94" s="138">
        <f t="shared" si="5"/>
        <v>316000</v>
      </c>
      <c r="J94" s="138">
        <f t="shared" si="5"/>
        <v>6320</v>
      </c>
      <c r="K94" s="138">
        <f t="shared" si="5"/>
        <v>56880</v>
      </c>
      <c r="L94" s="138">
        <f t="shared" si="5"/>
        <v>39816</v>
      </c>
      <c r="M94" s="138">
        <f t="shared" si="5"/>
        <v>17064</v>
      </c>
    </row>
    <row r="95" spans="1:13" ht="15.75" thickTop="1" x14ac:dyDescent="0.25">
      <c r="A95" s="33">
        <f t="shared" si="2"/>
        <v>36</v>
      </c>
      <c r="E95" s="113"/>
      <c r="F95" s="113"/>
      <c r="G95" s="113"/>
      <c r="H95" s="113"/>
      <c r="I95" s="113"/>
      <c r="J95" s="113"/>
      <c r="K95" s="113"/>
      <c r="L95" s="113"/>
      <c r="M95" s="113"/>
    </row>
    <row r="96" spans="1:13" x14ac:dyDescent="0.25">
      <c r="A96" s="33"/>
      <c r="E96" s="113"/>
      <c r="F96" s="113"/>
      <c r="G96" s="113"/>
      <c r="H96" s="113"/>
      <c r="I96" s="113"/>
      <c r="J96" s="113"/>
      <c r="K96" s="113"/>
      <c r="L96" s="113"/>
      <c r="M96" s="113"/>
    </row>
  </sheetData>
  <sheetProtection algorithmName="SHA-512" hashValue="A/IEn1bH1tTs6zqNon9oHex0bPZEK9tIu66FK8TcQPnmjb+hZyr4P6lzOzAkXRYRJF7Pz4rgZneEl5us89wICg==" saltValue="aqxdBgsaOmD2jlnfHbBPNQ==" spinCount="100000" sheet="1" selectLockedCells="1" pivotTables="0"/>
  <customSheetViews>
    <customSheetView guid="{5F6D8428-60EF-48C5-ADDC-BCD7FF61CA69}" scale="80" showPageBreaks="1" printArea="1" view="pageBreakPreview" topLeftCell="B106">
      <selection activeCell="B10" sqref="B10:M19"/>
      <rowBreaks count="1" manualBreakCount="1">
        <brk id="57" max="12" man="1"/>
      </rowBreaks>
      <pageMargins left="0" right="0" top="0" bottom="0" header="0" footer="0"/>
      <pageSetup scale="66" fitToHeight="2" orientation="landscape"/>
      <headerFooter>
        <oddFooter>&amp;LRevised 1/2014</oddFooter>
      </headerFooter>
    </customSheetView>
    <customSheetView guid="{E5A06249-98C3-4E85-8B71-5DCE560C1BD5}" scale="80" showPageBreaks="1" printArea="1" view="pageBreakPreview" topLeftCell="B106">
      <selection activeCell="B10" sqref="B10:M19"/>
      <rowBreaks count="1" manualBreakCount="1">
        <brk id="57" max="12" man="1"/>
      </rowBreaks>
      <pageMargins left="0" right="0" top="0" bottom="0" header="0" footer="0"/>
      <pageSetup scale="66" fitToHeight="2" orientation="landscape"/>
      <headerFooter>
        <oddFooter>&amp;LRevised 1/2014</oddFooter>
      </headerFooter>
    </customSheetView>
    <customSheetView guid="{F55E0429-B766-4435-8789-251BFCE0C338}" scale="80" showPageBreaks="1" printArea="1" view="pageBreakPreview" topLeftCell="B64">
      <selection activeCell="H143" sqref="G143:H144"/>
      <rowBreaks count="1" manualBreakCount="1">
        <brk id="57" max="12" man="1"/>
      </rowBreaks>
      <pageMargins left="0" right="0" top="0" bottom="0" header="0" footer="0"/>
      <pageSetup scale="87" fitToHeight="2" orientation="portrait"/>
      <headerFooter>
        <oddFooter>&amp;LRevised 1/2015&amp;CDocket No. 15-01005</oddFooter>
      </headerFooter>
    </customSheetView>
    <customSheetView guid="{560A5679-D9C5-409C-A7EB-33C3B5CAD66D}" scale="70" showPageBreaks="1" printArea="1" view="pageBreakPreview" topLeftCell="A43">
      <selection activeCell="A50" sqref="A50:A53"/>
      <rowBreaks count="1" manualBreakCount="1">
        <brk id="53" max="13" man="1"/>
      </rowBreaks>
      <pageMargins left="0" right="0" top="0" bottom="0" header="0" footer="0"/>
      <pageSetup scale="60" fitToHeight="2" orientation="landscape"/>
      <headerFooter>
        <oddFooter>&amp;CDocket No. 16-01005&amp;RRevised Jan 2016</oddFooter>
      </headerFooter>
    </customSheetView>
  </customSheetViews>
  <phoneticPr fontId="43" type="noConversion"/>
  <printOptions horizontalCentered="1"/>
  <pageMargins left="0.24545454545454501" right="0.3" top="0.42166666666666702" bottom="0.5" header="0.28749999999999998" footer="0.3"/>
  <pageSetup scale="60" fitToHeight="0" orientation="landscape" r:id="rId1"/>
  <headerFooter differentFirst="1" scaleWithDoc="0" alignWithMargins="0">
    <oddFooter>&amp;LDocket No. 25-01005&amp;CPage &amp;P-2 of 14&amp;RRevised January 2025</oddFooter>
  </headerFooter>
  <rowBreaks count="1" manualBreakCount="1">
    <brk id="53" max="13" man="1"/>
  </rowBreaks>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Filing Guide</vt:lpstr>
      <vt:lpstr>Cover Sheet</vt:lpstr>
      <vt:lpstr>Gen Ques</vt:lpstr>
      <vt:lpstr>Schedule 1</vt:lpstr>
      <vt:lpstr>Schedule 2</vt:lpstr>
      <vt:lpstr>Schedule 3</vt:lpstr>
      <vt:lpstr>Schedule 4</vt:lpstr>
      <vt:lpstr>Schedule 5</vt:lpstr>
      <vt:lpstr>Schedule 6</vt:lpstr>
      <vt:lpstr>Schedule 7</vt:lpstr>
      <vt:lpstr>Schedule 8</vt:lpstr>
      <vt:lpstr>Oath Page</vt:lpstr>
      <vt:lpstr>'Schedule 8'!Check1</vt:lpstr>
      <vt:lpstr>'Cover Sheet'!Print_Area</vt:lpstr>
      <vt:lpstr>'Filing Guide'!Print_Area</vt:lpstr>
      <vt:lpstr>'Gen Ques'!Print_Area</vt:lpstr>
      <vt:lpstr>'Oath Page'!Print_Area</vt:lpstr>
      <vt:lpstr>'Schedule 1'!Print_Area</vt:lpstr>
      <vt:lpstr>'Schedule 2'!Print_Area</vt:lpstr>
      <vt:lpstr>'Schedule 3'!Print_Area</vt:lpstr>
      <vt:lpstr>'Schedule 4'!Print_Area</vt:lpstr>
      <vt:lpstr>'Schedule 5'!Print_Area</vt:lpstr>
      <vt:lpstr>'Schedule 6'!Print_Area</vt:lpstr>
      <vt:lpstr>'Schedule 7'!Print_Area</vt:lpstr>
      <vt:lpstr>'Schedule 8'!Print_Area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pmyoung</dc:creator>
  <cp:keywords/>
  <dc:description/>
  <cp:lastModifiedBy>Mahin Quintero</cp:lastModifiedBy>
  <cp:revision/>
  <cp:lastPrinted>2025-01-14T19:23:43Z</cp:lastPrinted>
  <dcterms:created xsi:type="dcterms:W3CDTF">2013-10-16T16:53:02Z</dcterms:created>
  <dcterms:modified xsi:type="dcterms:W3CDTF">2025-01-14T19:23:51Z</dcterms:modified>
  <cp:category/>
  <cp:contentStatus/>
</cp:coreProperties>
</file>